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215"/>
  <workbookPr/>
  <mc:AlternateContent xmlns:mc="http://schemas.openxmlformats.org/markup-compatibility/2006">
    <mc:Choice Requires="x15">
      <x15ac:absPath xmlns:x15ac="http://schemas.microsoft.com/office/spreadsheetml/2010/11/ac" url="https://responsiblesport.sharepoint.com/sites/WTSustainability/Shared Documents/WT Emissions Calculation/"/>
    </mc:Choice>
  </mc:AlternateContent>
  <xr:revisionPtr revIDLastSave="0" documentId="8_{CC17E273-675C-4545-9EBF-E2AD385006FD}" xr6:coauthVersionLast="47" xr6:coauthVersionMax="47" xr10:uidLastSave="{00000000-0000-0000-0000-000000000000}"/>
  <bookViews>
    <workbookView xWindow="0" yWindow="500" windowWidth="28800" windowHeight="17500" firstSheet="8" activeTab="8" xr2:uid="{C6B89D47-CE08-8345-B451-CC9C5E911C4D}"/>
  </bookViews>
  <sheets>
    <sheet name="UN Climate Neutral" sheetId="15" r:id="rId1"/>
    <sheet name="RFI Summary" sheetId="1" r:id="rId2"/>
    <sheet name="Lists" sheetId="16" state="hidden" r:id="rId3"/>
    <sheet name="S1 + S2 - Building Fuels" sheetId="2" r:id="rId4"/>
    <sheet name="S1 + 2 - Own Vehicle Fuels" sheetId="4" r:id="rId5"/>
    <sheet name="Livestock" sheetId="6" state="hidden" r:id="rId6"/>
    <sheet name="S3 - Water" sheetId="7" r:id="rId7"/>
    <sheet name="S3 - Goods_Material Use" sheetId="9" r:id="rId8"/>
    <sheet name="S3 - Waste" sheetId="8" r:id="rId9"/>
    <sheet name="S3 - Business Travel" sheetId="10" r:id="rId10"/>
    <sheet name="S3 - Commuting Travel" sheetId="14" r:id="rId11"/>
    <sheet name="S3 - Logistics" sheetId="17" r:id="rId12"/>
    <sheet name="S1 + 3 - Agri. Applications" sheetId="5" r:id="rId13"/>
    <sheet name="S3 - Purchased Goods &amp; Services" sheetId="12" r:id="rId1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3" i="5" l="1"/>
  <c r="M31" i="10"/>
  <c r="M38" i="10"/>
  <c r="F95" i="1"/>
  <c r="J33" i="17"/>
  <c r="K33" i="17"/>
  <c r="J32" i="17"/>
  <c r="K32" i="17"/>
  <c r="J31" i="17"/>
  <c r="K31" i="17"/>
  <c r="J30" i="17"/>
  <c r="K30" i="17"/>
  <c r="J29" i="17"/>
  <c r="K29" i="17"/>
  <c r="J26" i="17"/>
  <c r="K26" i="17"/>
  <c r="J25" i="17"/>
  <c r="K25" i="17"/>
  <c r="J24" i="17"/>
  <c r="K24" i="17"/>
  <c r="J23" i="17"/>
  <c r="K23" i="17"/>
  <c r="J22" i="17"/>
  <c r="K22" i="17"/>
  <c r="J19" i="17"/>
  <c r="K19" i="17"/>
  <c r="J18" i="17"/>
  <c r="K18" i="17"/>
  <c r="J17" i="17"/>
  <c r="K17" i="17"/>
  <c r="J16" i="17"/>
  <c r="K16" i="17"/>
  <c r="J15" i="17"/>
  <c r="K15" i="17"/>
  <c r="L12" i="17"/>
  <c r="M12" i="17"/>
  <c r="L11" i="17"/>
  <c r="M11" i="17"/>
  <c r="L10" i="17"/>
  <c r="M10" i="17"/>
  <c r="L9" i="17"/>
  <c r="M9" i="17"/>
  <c r="L8" i="17"/>
  <c r="M8" i="17"/>
  <c r="F71" i="1"/>
  <c r="F70" i="1"/>
  <c r="F69" i="1"/>
  <c r="F68" i="1"/>
  <c r="F67" i="1"/>
  <c r="F63" i="1"/>
  <c r="F62" i="1"/>
  <c r="F64" i="1"/>
  <c r="F65" i="1"/>
  <c r="F66" i="1"/>
  <c r="F91" i="1"/>
  <c r="F90" i="1"/>
  <c r="F89" i="1"/>
  <c r="F88" i="1"/>
  <c r="F75" i="1"/>
  <c r="F74" i="1"/>
  <c r="F73" i="1"/>
  <c r="F72" i="1"/>
  <c r="M47" i="14"/>
  <c r="M46" i="14"/>
  <c r="M45" i="14"/>
  <c r="M40" i="14"/>
  <c r="M39" i="14"/>
  <c r="M38" i="14"/>
  <c r="M33" i="14"/>
  <c r="M32" i="14"/>
  <c r="M31" i="14"/>
  <c r="M55" i="10"/>
  <c r="M54" i="10"/>
  <c r="M53" i="10"/>
  <c r="M47" i="10"/>
  <c r="M46" i="10"/>
  <c r="M45" i="10"/>
  <c r="M40" i="10"/>
  <c r="M39" i="10"/>
  <c r="M32" i="10"/>
  <c r="M33" i="10"/>
  <c r="M44" i="10"/>
  <c r="F101" i="1"/>
  <c r="D48" i="1"/>
  <c r="F93" i="1"/>
  <c r="F87" i="1"/>
  <c r="F86" i="1"/>
  <c r="F85" i="1"/>
  <c r="F84" i="1"/>
  <c r="F83" i="1"/>
  <c r="F82" i="1"/>
  <c r="F81" i="1"/>
  <c r="F80" i="1"/>
  <c r="F79" i="1"/>
  <c r="F78" i="1"/>
  <c r="M44" i="14"/>
  <c r="M37" i="14"/>
  <c r="M30" i="14"/>
  <c r="E12" i="1"/>
  <c r="M37" i="10"/>
  <c r="M30" i="10"/>
  <c r="M52" i="10"/>
  <c r="F76" i="1"/>
  <c r="F54" i="1"/>
  <c r="F52" i="1"/>
  <c r="B16" i="6"/>
  <c r="B25" i="6"/>
  <c r="B17" i="6"/>
  <c r="B26" i="6"/>
  <c r="B18" i="6"/>
  <c r="B27" i="6"/>
  <c r="B19" i="6"/>
  <c r="B28" i="6"/>
  <c r="B20" i="6"/>
  <c r="B29" i="6"/>
  <c r="B15" i="6"/>
  <c r="B24" i="6"/>
  <c r="D33" i="5"/>
  <c r="E33" i="5"/>
  <c r="E24" i="5"/>
  <c r="D24" i="5"/>
  <c r="F99" i="1"/>
  <c r="F13" i="5"/>
  <c r="G13" i="5"/>
  <c r="D13" i="5"/>
  <c r="F97" i="1"/>
  <c r="G49" i="1"/>
  <c r="G47" i="1"/>
  <c r="F49" i="1"/>
  <c r="F47" i="1"/>
  <c r="G43" i="1"/>
  <c r="G39" i="1"/>
  <c r="G37" i="1"/>
  <c r="F45" i="1"/>
  <c r="F43" i="1"/>
  <c r="G41" i="1"/>
  <c r="F41" i="1"/>
  <c r="F37" i="1"/>
  <c r="F39" i="1"/>
  <c r="G35" i="1"/>
  <c r="F35" i="1"/>
  <c r="G33" i="1"/>
  <c r="F33" i="1"/>
  <c r="G5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H5" authorId="0" shapeId="0" xr:uid="{3FEF5336-12CA-6740-B6F4-B43E0AF84EE9}">
      <text>
        <r>
          <rPr>
            <b/>
            <sz val="8"/>
            <color rgb="FF000000"/>
            <rFont val="Tahoma"/>
            <family val="2"/>
          </rPr>
          <t>The materials are made from virgin stock.</t>
        </r>
      </text>
    </comment>
    <comment ref="H6" authorId="0" shapeId="0" xr:uid="{EA76E81D-479B-5045-A7E4-E1A355F5194F}">
      <text>
        <r>
          <rPr>
            <b/>
            <sz val="8"/>
            <rFont val="Tahoma"/>
            <family val="2"/>
          </rPr>
          <t>The materials are re-used instead of disposed of by recycling or landfill.</t>
        </r>
      </text>
    </comment>
    <comment ref="H7" authorId="0" shapeId="0" xr:uid="{124AA2FF-C5CA-B149-A040-21EA9D5AF35E}">
      <text>
        <r>
          <rPr>
            <b/>
            <sz val="8"/>
            <color rgb="FF000000"/>
            <rFont val="Tahoma"/>
            <family val="2"/>
          </rPr>
          <t>The materials are made from recycled content where the previous product was different to the current product.</t>
        </r>
      </text>
    </comment>
    <comment ref="H8" authorId="0" shapeId="0" xr:uid="{733E3A87-50B7-3D4B-8A15-593666AA4B51}">
      <text>
        <r>
          <rPr>
            <b/>
            <sz val="8"/>
            <color rgb="FF000000"/>
            <rFont val="Tahoma"/>
            <family val="2"/>
          </rPr>
          <t>The materials  are made from recycled content where the previous product was the same as the new product.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H5" authorId="0" shapeId="0" xr:uid="{C960C1F0-A8B9-A042-9088-F33A244A35F7}">
      <text>
        <r>
          <rPr>
            <b/>
            <sz val="8"/>
            <color rgb="FF000000"/>
            <rFont val="Tahoma"/>
            <family val="2"/>
          </rPr>
          <t>Materials that are re-used instead of disposed of by recycling or landfill.</t>
        </r>
      </text>
    </comment>
    <comment ref="H6" authorId="0" shapeId="0" xr:uid="{37C1703B-0873-3448-A530-C29DF8478C4D}">
      <text>
        <r>
          <rPr>
            <b/>
            <sz val="8"/>
            <rFont val="Tahoma"/>
            <family val="2"/>
          </rPr>
          <t>Open-loop recycling is the process of recycling material into other products.</t>
        </r>
      </text>
    </comment>
    <comment ref="H7" authorId="0" shapeId="0" xr:uid="{C226B34C-D5D1-C94F-8E23-18C0C9286F6F}">
      <text>
        <r>
          <rPr>
            <b/>
            <sz val="8"/>
            <rFont val="Tahoma"/>
            <family val="2"/>
          </rPr>
          <t>Closed-loop recycling is the process of recycling material back into the same product.</t>
        </r>
      </text>
    </comment>
    <comment ref="H8" authorId="0" shapeId="0" xr:uid="{49E2E4EC-8B27-354E-9777-2344C644EDFC}">
      <text>
        <r>
          <rPr>
            <b/>
            <sz val="8"/>
            <color rgb="FF000000"/>
            <rFont val="Tahoma"/>
            <family val="2"/>
          </rPr>
          <t>Energy is recovered from the waste through incineration and subsequent generation of electricity.</t>
        </r>
      </text>
    </comment>
    <comment ref="H9" authorId="0" shapeId="0" xr:uid="{F668EECD-5F41-E049-AE89-D465A4AA7DCC}">
      <text>
        <r>
          <rPr>
            <b/>
            <sz val="8"/>
            <rFont val="Tahoma"/>
            <family val="2"/>
          </rPr>
          <t>CO₂e emitted as a result of composting a waste stream.</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m186417</author>
    <author>Louise Rawlings</author>
    <author>steve</author>
  </authors>
  <commentList>
    <comment ref="C4" authorId="0" shapeId="0" xr:uid="{A9BE7302-FFFC-4E49-BC35-21B9A59CF6A8}">
      <text>
        <r>
          <rPr>
            <sz val="9"/>
            <color rgb="FF000000"/>
            <rFont val="Tahoma"/>
            <family val="2"/>
          </rPr>
          <t>Products of agriculture, horticulture, including living plants, unmanufactured tobacco; live animals and animal products</t>
        </r>
      </text>
    </comment>
    <comment ref="C5" authorId="0" shapeId="0" xr:uid="{A328A72B-7333-0041-A7D2-C9182A0244F1}">
      <text>
        <r>
          <rPr>
            <sz val="9"/>
            <color indexed="8"/>
            <rFont val="Tahoma"/>
            <family val="2"/>
          </rPr>
          <t xml:space="preserve">Wood in the rough, other forestry products
</t>
        </r>
      </text>
    </comment>
    <comment ref="C6" authorId="0" shapeId="0" xr:uid="{02366772-9FFB-5D4E-810C-4EF880FD4278}">
      <text>
        <r>
          <rPr>
            <sz val="9"/>
            <color indexed="81"/>
            <rFont val="Tahoma"/>
            <family val="2"/>
          </rPr>
          <t xml:space="preserve">Aquatic animals, live, fresh or chilled, not prepared for consumption
</t>
        </r>
      </text>
    </comment>
    <comment ref="C22" authorId="1" shapeId="0" xr:uid="{C587E8C7-0F43-1B4E-B0A1-84C7F29313C1}">
      <text>
        <r>
          <rPr>
            <sz val="9"/>
            <color indexed="81"/>
            <rFont val="Tahoma"/>
            <family val="2"/>
          </rPr>
          <t xml:space="preserve">Preparation &amp; spinning of textile fibres, textile weaving, finishing of textiles &amp; wearing
apparel, manufacture of made-up textile articles, except apparel
</t>
        </r>
      </text>
    </comment>
    <comment ref="C24" authorId="1" shapeId="0" xr:uid="{50BC4215-F8EF-454D-9069-140134C2AE03}">
      <text>
        <r>
          <rPr>
            <sz val="9"/>
            <color indexed="81"/>
            <rFont val="Tahoma"/>
            <family val="2"/>
          </rPr>
          <t>Includes footwear and imitation leathers or leather substitutes, such as rubber footwear, textile luggage</t>
        </r>
      </text>
    </comment>
    <comment ref="C25" authorId="1" shapeId="0" xr:uid="{505668B6-4D2F-B54B-84AD-C5D0C892AF24}">
      <text>
        <r>
          <rPr>
            <sz val="9"/>
            <color indexed="81"/>
            <rFont val="Tahoma"/>
            <family val="2"/>
          </rPr>
          <t xml:space="preserve">Manufacture of wood and of products of wood and cork, except furniture; manufacture of articles of
straw and plaiting materials
</t>
        </r>
      </text>
    </comment>
    <comment ref="C34" authorId="2" shapeId="0" xr:uid="{E357DFC7-1748-AA4C-AF40-70CF0E1E1AC8}">
      <text>
        <r>
          <rPr>
            <sz val="9"/>
            <color indexed="81"/>
            <rFont val="Tahoma"/>
            <family val="2"/>
          </rPr>
          <t>Explosives, glues, gelatines, essential oils, photo chemicals, others nec.</t>
        </r>
      </text>
    </comment>
    <comment ref="C56" authorId="2" shapeId="0" xr:uid="{EDA48C10-8250-1841-AFBB-ED60C7F899B3}">
      <text>
        <r>
          <rPr>
            <sz val="9"/>
            <color indexed="81"/>
            <rFont val="Tahoma"/>
            <family val="2"/>
          </rPr>
          <t>Manufactured gas and distribution services of gaseous fuels through mains. Steam and hot water supply services.</t>
        </r>
      </text>
    </comment>
  </commentList>
</comments>
</file>

<file path=xl/sharedStrings.xml><?xml version="1.0" encoding="utf-8"?>
<sst xmlns="http://schemas.openxmlformats.org/spreadsheetml/2006/main" count="1094" uniqueCount="725">
  <si>
    <t>United Nations Climate Neutral Now Initiative - Climate Action Questions</t>
  </si>
  <si>
    <t>Please answer the following questions if you would like us to submit your application to join / continue participation on the UN Climate Neutral Now Initiative.
This initiative is an excellent way to demonstrate your climate action!
We have included some examples for potential answers as guidance for your organisation.</t>
  </si>
  <si>
    <t>Note: responses will be made publicly available on the UNCNNow website with your carbon footprint.</t>
  </si>
  <si>
    <t>Q1.</t>
  </si>
  <si>
    <t>What are the challenges &amp; opportunities to climate action that might affect the financial or strategic plans of your business?</t>
  </si>
  <si>
    <t>Describe any climate-related challenges or opportunities that you have identified for your organization that help reduce your CO2 emissions.</t>
  </si>
  <si>
    <r>
      <rPr>
        <b/>
        <i/>
        <sz val="10"/>
        <color theme="0" tint="-0.34998626667073579"/>
        <rFont val="Calibri"/>
        <family val="2"/>
        <scheme val="minor"/>
      </rPr>
      <t>Example:</t>
    </r>
    <r>
      <rPr>
        <i/>
        <sz val="10"/>
        <color theme="0" tint="-0.34998626667073579"/>
        <rFont val="Calibri"/>
        <family val="2"/>
        <scheme val="minor"/>
      </rPr>
      <t xml:space="preserve"> new more efficient machinery that would help you reduce your emissions and at the same time save money.</t>
    </r>
  </si>
  <si>
    <t>Please describe here:</t>
  </si>
  <si>
    <t>Insert Text</t>
  </si>
  <si>
    <t>Q2.</t>
  </si>
  <si>
    <t>Have climate-related risks &amp; opportunities been considered in your organisation’s strategy and/or financial planning?</t>
  </si>
  <si>
    <t xml:space="preserve">In the case you have identified risks and opportunities related to climate in your organization, describe if and how you have integrated them in your business strategy. </t>
  </si>
  <si>
    <t>Example: the transition to electric mobility may eventually make internal combustion engines in passenger vehicles obsolete. Companies that have a business associated to producing or maintaining such vehicles need to consider a transition to electric mobility.</t>
  </si>
  <si>
    <t>Q3.</t>
  </si>
  <si>
    <t>Do you engage with your value chain on climate-related issues?</t>
  </si>
  <si>
    <t>Please select who with:</t>
  </si>
  <si>
    <t>Suppliers</t>
  </si>
  <si>
    <t>Customers</t>
  </si>
  <si>
    <t>Partners</t>
  </si>
  <si>
    <t>Do not engage.</t>
  </si>
  <si>
    <t>Q4.</t>
  </si>
  <si>
    <t>Please indicate any awareness raising or advocacy initiatives that were active within the reporting year.</t>
  </si>
  <si>
    <t>If you’re planning or already have implemented any awareness raising or advocacy initiatives at your organization, your community, or broader, please describe them.</t>
  </si>
  <si>
    <t>Example: Staff or customer environmental/energy awareness communications/training, participation in Earth Day etc.</t>
  </si>
  <si>
    <t>Q5.</t>
  </si>
  <si>
    <t>Is your GHG inventory publicly available?</t>
  </si>
  <si>
    <t>Please Select:</t>
  </si>
  <si>
    <t>If yes, please provide a link</t>
  </si>
  <si>
    <t>Insert Link</t>
  </si>
  <si>
    <t>Q6.</t>
  </si>
  <si>
    <t>Which scopes are included in your GHG inventory?</t>
  </si>
  <si>
    <t>Did you have a GHG emissions target in your last reporting year?</t>
  </si>
  <si>
    <t>If you do not have a formal target in place, please note it here and we will share a template with you for your next reporting period.</t>
  </si>
  <si>
    <t>Q7.</t>
  </si>
  <si>
    <t>What was your GHG emissions target in your last reporting year?</t>
  </si>
  <si>
    <t>e.g. 5% year on year reduction from 2020 baseline</t>
  </si>
  <si>
    <t>n/a if this is the baseline reporting year</t>
  </si>
  <si>
    <t>Q8.</t>
  </si>
  <si>
    <t>How developed is your plan to reduce GHG emissions?</t>
  </si>
  <si>
    <t>*You must attach your reduction plan as required by the UN if you select that this is in place.</t>
  </si>
  <si>
    <t>If you do not have a formal target and reduction plan document in place, please note it here and we will share a template with you for your next reporting period.</t>
  </si>
  <si>
    <t>Q9.</t>
  </si>
  <si>
    <t>What reduction actions did you implement during the reporting year?</t>
  </si>
  <si>
    <t>Please Tick:</t>
  </si>
  <si>
    <t>Energy Efficiency in Buildings</t>
  </si>
  <si>
    <t>Waste Reduction and Material Circularity</t>
  </si>
  <si>
    <t>Low-carbon energy generation</t>
  </si>
  <si>
    <t>Non-energy Industrial Process Emissions Reductions</t>
  </si>
  <si>
    <t>Green' Company Policy or Behavioural Change</t>
  </si>
  <si>
    <t>Transportation</t>
  </si>
  <si>
    <t>No Emissions Reduction Initiatives in Place</t>
  </si>
  <si>
    <t>Other</t>
  </si>
  <si>
    <t>If other please provide details</t>
  </si>
  <si>
    <t>Please give details on the actions that you have implemented during this reporting period to reduce your GHG emissions:</t>
  </si>
  <si>
    <t>Important Please Read First - Instructions for Using this RFI</t>
  </si>
  <si>
    <t>Step 1</t>
  </si>
  <si>
    <t>Please fill out 'Company Details' Below.</t>
  </si>
  <si>
    <t>Step 2</t>
  </si>
  <si>
    <t>Please complete each tab with either total annual consumption OR, only if not available, total annual spend information.</t>
  </si>
  <si>
    <t>Step 3</t>
  </si>
  <si>
    <t>If any tabs are not relevant, or if you don't have the data available just leave these blank.</t>
  </si>
  <si>
    <t>Step 4</t>
  </si>
  <si>
    <t>Do not complete the yellow cells below, they will be automatically populated where relevant once you complete the individual tabs. Please add any relevant or important comments below.</t>
  </si>
  <si>
    <t>Step 5</t>
  </si>
  <si>
    <r>
      <rPr>
        <u/>
        <sz val="14"/>
        <color theme="1"/>
        <rFont val="Calibri"/>
        <family val="2"/>
        <scheme val="minor"/>
      </rPr>
      <t>Scope 1 and 2 emissions data is mandatory to include</t>
    </r>
    <r>
      <rPr>
        <sz val="14"/>
        <color theme="1"/>
        <rFont val="Calibri"/>
        <family val="2"/>
        <scheme val="minor"/>
      </rPr>
      <t xml:space="preserve">, all Scope 3 emissions listed in this form are voluntary but we do advise to capture these where possible. </t>
    </r>
  </si>
  <si>
    <t>Step 6</t>
  </si>
  <si>
    <r>
      <t xml:space="preserve">If you have any questions please contact: </t>
    </r>
    <r>
      <rPr>
        <i/>
        <u/>
        <sz val="14"/>
        <color theme="1"/>
        <rFont val="Calibri"/>
        <family val="2"/>
        <scheme val="minor"/>
      </rPr>
      <t>technical@onecarbonworld.com</t>
    </r>
    <r>
      <rPr>
        <b/>
        <i/>
        <sz val="14"/>
        <color theme="1"/>
        <rFont val="Calibri"/>
        <family val="2"/>
        <scheme val="minor"/>
      </rPr>
      <t xml:space="preserve"> - we are on hand to support you!</t>
    </r>
  </si>
  <si>
    <t>Step 1: 
Company Details</t>
  </si>
  <si>
    <t>COMPANY DETAILS</t>
  </si>
  <si>
    <r>
      <t>Date</t>
    </r>
    <r>
      <rPr>
        <b/>
        <sz val="12"/>
        <color rgb="FF000000"/>
        <rFont val="Calibri"/>
        <family val="2"/>
        <scheme val="minor"/>
      </rPr>
      <t>（DD / MM / YY)</t>
    </r>
  </si>
  <si>
    <t>Company Name:</t>
  </si>
  <si>
    <t>World Taekwondo</t>
  </si>
  <si>
    <t>Address of the Company</t>
    <phoneticPr fontId="0"/>
  </si>
  <si>
    <t>10th Floor, Booyoung Taepyung Building, 55, Sejong-daero, Jung-gu, Seoul, Republic of Korea 04513</t>
  </si>
  <si>
    <t>Contact Person:</t>
    <phoneticPr fontId="0"/>
  </si>
  <si>
    <t>Jerry Ling</t>
  </si>
  <si>
    <t>E-mail Address:</t>
    <phoneticPr fontId="0"/>
  </si>
  <si>
    <t>jerry.ling@worldtaekwondo.org</t>
  </si>
  <si>
    <t>Telephone Numbers:</t>
  </si>
  <si>
    <t xml:space="preserve"> +82 2 566 2505</t>
  </si>
  <si>
    <t>Measurement period:</t>
  </si>
  <si>
    <t>1st January 2022 - 31st December 2022</t>
  </si>
  <si>
    <t>What will be your relative carbon measurement unit?</t>
  </si>
  <si>
    <t>Emissions per employee. Would appreciate guidance here on which measure other sport federations used. Useful to compare.</t>
  </si>
  <si>
    <t>It could be: emissions per turnover/employee number/production output etc.</t>
  </si>
  <si>
    <t>Insert the annual value of your relative carbon measurement unit:</t>
  </si>
  <si>
    <t>For example insert your total turnover/employee number/production output etc.</t>
  </si>
  <si>
    <t>Emissions Scope</t>
  </si>
  <si>
    <t>Tab Ref.</t>
  </si>
  <si>
    <t>Description</t>
  </si>
  <si>
    <t>Total From Tabs 
Note: This is Automated</t>
  </si>
  <si>
    <t>Data Units</t>
  </si>
  <si>
    <t>Utilities - Owned Buildings and Vehicles</t>
  </si>
  <si>
    <t>Add Notes Here</t>
  </si>
  <si>
    <t>Scope 2</t>
  </si>
  <si>
    <t>Tab: 
Fuels Used in Buildings</t>
  </si>
  <si>
    <t>Electricity</t>
  </si>
  <si>
    <t>Scope 1</t>
  </si>
  <si>
    <t>Natural Gas</t>
  </si>
  <si>
    <t>LPG</t>
  </si>
  <si>
    <t>Gas Oil</t>
  </si>
  <si>
    <t>Kerosene</t>
  </si>
  <si>
    <t>Diesel</t>
  </si>
  <si>
    <r>
      <t xml:space="preserve">Refrigerant </t>
    </r>
    <r>
      <rPr>
        <i/>
        <sz val="12"/>
        <color theme="1"/>
        <rFont val="Calibri"/>
        <family val="2"/>
        <scheme val="minor"/>
      </rPr>
      <t>e.g. top-ups in air conditioning equipment</t>
    </r>
  </si>
  <si>
    <t>kg</t>
  </si>
  <si>
    <t>note: please include a breakdown of quantity by type in the tab</t>
  </si>
  <si>
    <t>Tab: 
Company Owned Vehicle Fuels</t>
  </si>
  <si>
    <t>Petrol</t>
  </si>
  <si>
    <t>note: to not double count this within building fuels</t>
  </si>
  <si>
    <t>Scope 3</t>
  </si>
  <si>
    <t>Tab:
Water</t>
  </si>
  <si>
    <t>Water Supply and Treatment</t>
  </si>
  <si>
    <t>Water Supply</t>
  </si>
  <si>
    <t>cubic meters</t>
  </si>
  <si>
    <t>Water Treatment</t>
  </si>
  <si>
    <t>Tab: 
Goods / Materials</t>
  </si>
  <si>
    <t>Material Use</t>
  </si>
  <si>
    <t>Core Materials</t>
  </si>
  <si>
    <t>See Tab</t>
  </si>
  <si>
    <t>tonnes</t>
  </si>
  <si>
    <t>Tab: 
Waste</t>
  </si>
  <si>
    <t>Waste Management</t>
  </si>
  <si>
    <t>We welcome receipt of a waste report from your waste provider if available</t>
  </si>
  <si>
    <t>Tab: 
Business Travel / 
Hotel Stays</t>
  </si>
  <si>
    <t>Business Travel</t>
  </si>
  <si>
    <t>Car (Unknown Fuel)</t>
  </si>
  <si>
    <t>km</t>
  </si>
  <si>
    <t>Car (Petrol)</t>
  </si>
  <si>
    <t>Car (Diesel)</t>
  </si>
  <si>
    <t>Car (Hybrid)</t>
  </si>
  <si>
    <t>Car (Electric)</t>
  </si>
  <si>
    <t>Van (Unknown Fuel)</t>
  </si>
  <si>
    <t>Van (Petrol)</t>
  </si>
  <si>
    <t>Van (Diesel)</t>
  </si>
  <si>
    <t>Van (Hybrid)</t>
  </si>
  <si>
    <t>Van (Electric)</t>
  </si>
  <si>
    <t>Train</t>
  </si>
  <si>
    <t>passenger.km</t>
  </si>
  <si>
    <t>Taxi</t>
  </si>
  <si>
    <t>Flight</t>
  </si>
  <si>
    <t>101 First + Bus. Class &amp; 365 Economy trips</t>
  </si>
  <si>
    <t>Bus</t>
  </si>
  <si>
    <t>Hotel Stays</t>
  </si>
  <si>
    <t>nights</t>
  </si>
  <si>
    <t>Tab: 
Commuting / 
Home Working</t>
  </si>
  <si>
    <t>Commuting Travel</t>
  </si>
  <si>
    <t>Staff Working From Home</t>
  </si>
  <si>
    <t>total home working days</t>
  </si>
  <si>
    <t>Tab: 
Purchasing Goods and Services</t>
  </si>
  <si>
    <t>Purchased Goods and Services</t>
  </si>
  <si>
    <t>All Purchasing</t>
  </si>
  <si>
    <t>GBP</t>
  </si>
  <si>
    <t>Tab: 
Logistics</t>
  </si>
  <si>
    <t>Inbound and Outbound Deliveries (3rd Party Logistics)</t>
  </si>
  <si>
    <t>Core deliveries upstream and downstream</t>
  </si>
  <si>
    <t>tonne.km</t>
  </si>
  <si>
    <t>Multiple</t>
  </si>
  <si>
    <t>Tab: 
Agricultural Inputs</t>
  </si>
  <si>
    <t>Agricultural Inputs</t>
  </si>
  <si>
    <t>Synthetic Fertilizers</t>
  </si>
  <si>
    <t>Organic Fertilizers</t>
  </si>
  <si>
    <t>Pesticides</t>
  </si>
  <si>
    <t>Space for Additional Comments</t>
  </si>
  <si>
    <t>Yes</t>
  </si>
  <si>
    <t>No</t>
  </si>
  <si>
    <t>Scope 1 and 2 Only</t>
  </si>
  <si>
    <t>Scope 1, 2 and Partial Scope 3</t>
  </si>
  <si>
    <t>Scope 1, 2 and 3</t>
  </si>
  <si>
    <t>Target established, with incomplete or no reduction plan</t>
  </si>
  <si>
    <t>*Reduction plan with intermediate targets to achieve Net Zero by 2050 or earlier</t>
  </si>
  <si>
    <r>
      <t>*</t>
    </r>
    <r>
      <rPr>
        <sz val="10"/>
        <color theme="1"/>
        <rFont val="Calibri"/>
        <family val="2"/>
        <scheme val="minor"/>
      </rPr>
      <t>Reduction plan with intermediate targets to achieve Net Zero by 2050 or earlier + at least 5% reduction year-on-year.</t>
    </r>
  </si>
  <si>
    <t>Green' Company Policy or Behavioral Change</t>
  </si>
  <si>
    <t>Scope 1 and Scope 2 | Building Fuels</t>
  </si>
  <si>
    <t>Mandatory to Include</t>
  </si>
  <si>
    <t>This section relates to the fuel that you have used within your buildings - Please Provide Annual Total for Your Selected Measurement Period in the Green Cells</t>
  </si>
  <si>
    <t>Energy Supplier Details</t>
  </si>
  <si>
    <t>Supplier 1 Name</t>
  </si>
  <si>
    <t>Contract type</t>
  </si>
  <si>
    <t>Supplier kWh Coverage in Year (kWh)</t>
  </si>
  <si>
    <t>Supplier 2 Name (if relevant)</t>
  </si>
  <si>
    <t xml:space="preserve">Electricity </t>
  </si>
  <si>
    <t xml:space="preserve">Korea Electric Power Corporation </t>
  </si>
  <si>
    <t>https://home.kepco.co.kr/kepco/EN/F/htmlView/ENFBHP00103.do?menuCd=EN060201 
https://www.there100.org/our-work/press/south-korean-companies-join-global-race-clean-energy</t>
  </si>
  <si>
    <t>https://en.wikipedia.org/wiki/Korea_Electric_Power_Corporation
https://www.enerdata.net/publications/daily-energy-news/south-koreas-kepco-will-increase-coal-fired-generation-until-end-2022.html</t>
  </si>
  <si>
    <t>e.g. 100% backed by REGOs</t>
  </si>
  <si>
    <t>Gas</t>
  </si>
  <si>
    <t>e.g. non-renewable</t>
  </si>
  <si>
    <t>Electricity Use</t>
  </si>
  <si>
    <t>Total</t>
  </si>
  <si>
    <t>Sourced from Renewable Supply?</t>
  </si>
  <si>
    <t>Electricity - Grid Supply (kWh)</t>
  </si>
  <si>
    <t>Electricity - Self-Generated (kWh)</t>
  </si>
  <si>
    <t>or</t>
  </si>
  <si>
    <t>Electricity - Spend (GBP) (only if kWh not available)</t>
  </si>
  <si>
    <t>Important - if spend is not in GBP please insert a note about which currency you have provided the data in.</t>
  </si>
  <si>
    <t>Natural Gas Use</t>
  </si>
  <si>
    <t>Natural Gas (kWh)</t>
  </si>
  <si>
    <t>Natural Gas - Spend (GBP)  (only if kWh not available)</t>
  </si>
  <si>
    <t>LPG Use</t>
  </si>
  <si>
    <t>§</t>
  </si>
  <si>
    <t>LPG (kg)</t>
  </si>
  <si>
    <t>LPG - Spend (GBP)  (only if kg not available)</t>
  </si>
  <si>
    <t>Gas Oil Use</t>
  </si>
  <si>
    <t>Gas Oil (litres)</t>
  </si>
  <si>
    <t>Gas Oil - Spend (GBP)  (only if litres not available)</t>
  </si>
  <si>
    <t>Kerosene Use</t>
  </si>
  <si>
    <t>Kerosene (litres)</t>
  </si>
  <si>
    <t>Kerosene - Spend (GBP)  (only if litres not available)</t>
  </si>
  <si>
    <t>Diesel Use (Buildings)</t>
  </si>
  <si>
    <t>Important: Diesel Use in Vehicles is Captured in the Next Tab 'Vehicle Fuels'</t>
  </si>
  <si>
    <t>Diesel (litres)</t>
  </si>
  <si>
    <t>Diesel - Spend (GBP)  (only if litres not available)</t>
  </si>
  <si>
    <t>Biomass Use (Buildings)</t>
  </si>
  <si>
    <t>Biomass Use (tonnes)</t>
  </si>
  <si>
    <t>Refrigerant Use - Top-ups in Air Conditioning Units etc.</t>
  </si>
  <si>
    <t xml:space="preserve">This section relates to emissions arising from unintentional or intentional releases and from physical or chemical processes </t>
  </si>
  <si>
    <t>e.g. Air conditioning units / chillers / walk-in refrigeration</t>
  </si>
  <si>
    <t>Refrigerant R22</t>
  </si>
  <si>
    <t>Refrigerant Top-up - &lt;Type 1&gt;</t>
  </si>
  <si>
    <t>Refrigerant Top-up - &lt;Type 2&gt;</t>
  </si>
  <si>
    <t>Refrigerant Top-up - &lt;Type 3&gt;</t>
  </si>
  <si>
    <t>Refrigerant Top-up - &lt;Type 4&gt;</t>
  </si>
  <si>
    <t>Refrigerant Top-up - &lt;Type 5&gt;</t>
  </si>
  <si>
    <t>Other - Please detail below any other fuels used in owned sites / facilities</t>
  </si>
  <si>
    <t>Other Fuel &lt;Type 1&gt;</t>
  </si>
  <si>
    <t>Other Fuel &lt;Type 2&gt;</t>
  </si>
  <si>
    <t>Other Fuel &lt;Type 3&gt;</t>
  </si>
  <si>
    <t>Scope 1 and Scope 2 | Transport Fuels</t>
  </si>
  <si>
    <t>This section relates to fuel and energy used in company cars, fleet vehicles, on-site transport - Please Provide Annual Total for Your Selected Measurement Period in the Green Cells</t>
  </si>
  <si>
    <t>(e.g. fork-lift trucks) and personal/hire vehicles where employees are reimbursed for business mileage.</t>
  </si>
  <si>
    <t>Petrol Use in Company Owned Vehicles</t>
  </si>
  <si>
    <t>Petrol (litres)</t>
  </si>
  <si>
    <t>Petrol - Spend (GBP)</t>
  </si>
  <si>
    <t>Important - if spend is not in GBP please insert a note about which currancy you have provided the data in.</t>
  </si>
  <si>
    <t>Diesel Use in Company Owned Vehicles</t>
  </si>
  <si>
    <t>Diesel - Spend (GBP)</t>
  </si>
  <si>
    <t>Other - Please detail below any other fuels used in owned vehicles and the annual quantity consumed</t>
  </si>
  <si>
    <t>If You Do Not Know Actual Fuel Purchased - Please Provide Annual Total of Distances Travelled for Your Selected Measurement Period</t>
  </si>
  <si>
    <t>Unknown Fuel Type Cars and Vans (Company Owned Vehicles)</t>
  </si>
  <si>
    <r>
      <rPr>
        <b/>
        <u/>
        <sz val="11"/>
        <color theme="1"/>
        <rFont val="Calibri (Body)"/>
      </rPr>
      <t xml:space="preserve">Cars </t>
    </r>
    <r>
      <rPr>
        <b/>
        <sz val="11"/>
        <color theme="1"/>
        <rFont val="Calibri"/>
        <family val="2"/>
        <scheme val="minor"/>
      </rPr>
      <t>Distance / km</t>
    </r>
  </si>
  <si>
    <r>
      <rPr>
        <b/>
        <u/>
        <sz val="11"/>
        <color theme="1"/>
        <rFont val="Calibri (Body)"/>
      </rPr>
      <t>Vans</t>
    </r>
    <r>
      <rPr>
        <b/>
        <sz val="11"/>
        <color theme="1"/>
        <rFont val="Calibri"/>
        <family val="2"/>
        <scheme val="minor"/>
      </rPr>
      <t xml:space="preserve"> Distance / km</t>
    </r>
  </si>
  <si>
    <t>Unknown Fuel Vehicles</t>
  </si>
  <si>
    <t>Petrol Cars and Vans (Company Owned Vehicles)</t>
  </si>
  <si>
    <t>Petrol Vehicles</t>
  </si>
  <si>
    <t>Diesel Cars and Vans (Company Owned Vehicles)</t>
  </si>
  <si>
    <t>Diesel Vehicles</t>
  </si>
  <si>
    <t>Hybrid Cars and Vans (Company Owned Vehicles)</t>
  </si>
  <si>
    <t>Charged On-site or Off-site?</t>
  </si>
  <si>
    <t>Hybrid Vehicles</t>
  </si>
  <si>
    <t>Electric Cars and Vans (Company Owned Vehicles)</t>
  </si>
  <si>
    <t>Electric Vehicles</t>
  </si>
  <si>
    <t>Please Provide Annual Totals for Your Selected Measurement Period</t>
  </si>
  <si>
    <t>Livestock Information - Include Livestock Use for the Purpose of the Operation</t>
  </si>
  <si>
    <t>Livestock Category (Insert Animal Type)</t>
  </si>
  <si>
    <t>Average annual population of livestock: 
number of heads by livestock type</t>
  </si>
  <si>
    <t>Manure Management System
e.g. dry lot, liquid/slurry, daily spread, pastur/range &amp; paddock etc.</t>
  </si>
  <si>
    <t>Dairy Cattle</t>
  </si>
  <si>
    <t>Other Cattle</t>
  </si>
  <si>
    <t>etc.</t>
  </si>
  <si>
    <t>Average weight of livestock: kg / heads by livestock type</t>
  </si>
  <si>
    <t>Average kg / Head</t>
  </si>
  <si>
    <t>Average nitrogen excreted per head OR total nitrogen excreted on average during the year
Please note is this quantity is also covered in 'Agricultural Applications'?</t>
  </si>
  <si>
    <t>kg Nitrogen / Year</t>
  </si>
  <si>
    <t>Already Included in Tab 'Agricultural Applications'?</t>
  </si>
  <si>
    <t>Yes/No</t>
  </si>
  <si>
    <t>Other - Please detail below any other relevant information</t>
  </si>
  <si>
    <t>Please Provide Annual Total for Your Selected Measurement Period</t>
  </si>
  <si>
    <t>Optional to Include</t>
  </si>
  <si>
    <t>Scope 3 Emissions | Water Supply and Treatment</t>
  </si>
  <si>
    <t>Total Quantity (cubic meters)</t>
  </si>
  <si>
    <t>Water Supply (Mains)</t>
  </si>
  <si>
    <t>Water Supply (Borehole)</t>
  </si>
  <si>
    <t>Note: if your material type is not listed in this tab please provide the name of the purchased material and it's weight in kg</t>
  </si>
  <si>
    <t>Note: if you do not have the weight or similar activity data for the material you are accounting for please jump to tab 'Purchased Goods and Services' where you can input expenditure on material categories.</t>
  </si>
  <si>
    <t>Scope 3 Emissions | Materials Use (Purchased goods/materials/items that you use in your operation)</t>
  </si>
  <si>
    <t>Materials Example</t>
  </si>
  <si>
    <t>Source Example</t>
  </si>
  <si>
    <t>Type</t>
  </si>
  <si>
    <t>Total Quantity (tonnes)</t>
  </si>
  <si>
    <t>Source of Material</t>
  </si>
  <si>
    <t>Paper and board: board</t>
  </si>
  <si>
    <t>Primary material production</t>
  </si>
  <si>
    <t>Example</t>
  </si>
  <si>
    <t>Sourced from Primary or Recycled Material?</t>
  </si>
  <si>
    <t>Paper and board: mixed</t>
  </si>
  <si>
    <t>Re-used</t>
  </si>
  <si>
    <t>Material Type 1</t>
  </si>
  <si>
    <t>Paper and board: paper</t>
  </si>
  <si>
    <t>Open-loop recycling source</t>
  </si>
  <si>
    <t>Material Type 2</t>
  </si>
  <si>
    <t>Compost derived from garden waste</t>
  </si>
  <si>
    <t>Closed-loop recycling source</t>
  </si>
  <si>
    <t>Material Type 3</t>
  </si>
  <si>
    <t>Compost derived from food and garden waste</t>
  </si>
  <si>
    <t>Sourced from within our own operation</t>
  </si>
  <si>
    <t>Material Type 4</t>
  </si>
  <si>
    <t>Material Type 5</t>
  </si>
  <si>
    <t>Material Type 6</t>
  </si>
  <si>
    <t>Material Type 7</t>
  </si>
  <si>
    <t>Metal: aluminium cans and foil (excl. forming)</t>
  </si>
  <si>
    <t>Material Type 8</t>
  </si>
  <si>
    <t>Metal: mixed cans</t>
  </si>
  <si>
    <t>Material Type 9</t>
  </si>
  <si>
    <t>Metal: scrap metal</t>
  </si>
  <si>
    <t>Material Type 10</t>
  </si>
  <si>
    <t>Metal: steel cans</t>
  </si>
  <si>
    <t>Material Type 11</t>
  </si>
  <si>
    <t>Plastics: average plastics</t>
  </si>
  <si>
    <t>Material Type 12</t>
  </si>
  <si>
    <t>Plastics: average plastic film</t>
  </si>
  <si>
    <t>Material Type 13</t>
  </si>
  <si>
    <t>Plastics: average plastic rigid</t>
  </si>
  <si>
    <t>Material Type 14</t>
  </si>
  <si>
    <t>Plastics: HDPE (incl. forming)</t>
  </si>
  <si>
    <t>Material Type 15</t>
  </si>
  <si>
    <t>Plastics: LDPE and LLDPE (incl. forming)</t>
  </si>
  <si>
    <t>Plastics: PET (incl. forming)</t>
  </si>
  <si>
    <t>Plastics: PP (incl. forming)</t>
  </si>
  <si>
    <t>Plastics: PS (incl. forming)</t>
  </si>
  <si>
    <t>Plastics: PVC (incl. forming)</t>
  </si>
  <si>
    <t>Electrical items - fridges and freezers</t>
  </si>
  <si>
    <t>Electrical items - large</t>
  </si>
  <si>
    <t>Electrical items - IT</t>
  </si>
  <si>
    <t>Electrical items - small</t>
  </si>
  <si>
    <t>Batteries - Alkaline</t>
  </si>
  <si>
    <t>Batteries - Li ion</t>
  </si>
  <si>
    <t>Batteries - NiMh</t>
  </si>
  <si>
    <t>Aggregates</t>
  </si>
  <si>
    <t>Average construction</t>
  </si>
  <si>
    <t>Asbestos</t>
  </si>
  <si>
    <t>Asphalt</t>
  </si>
  <si>
    <t>Bricks</t>
  </si>
  <si>
    <t>Concrete</t>
  </si>
  <si>
    <t>Insulation</t>
  </si>
  <si>
    <t>Metals</t>
  </si>
  <si>
    <t>Soils</t>
  </si>
  <si>
    <t>Mineral oil</t>
  </si>
  <si>
    <t>Plasterboard</t>
  </si>
  <si>
    <t>Tyres</t>
  </si>
  <si>
    <t>Wood</t>
  </si>
  <si>
    <r>
      <t xml:space="preserve">Scope 3 Emissions | Waste Management - </t>
    </r>
    <r>
      <rPr>
        <b/>
        <i/>
        <u/>
        <sz val="12"/>
        <rFont val="Calibri"/>
        <family val="2"/>
        <scheme val="minor"/>
      </rPr>
      <t>We welcome receipt of a waste report from your waste provider if available</t>
    </r>
  </si>
  <si>
    <t>Waste Examples</t>
  </si>
  <si>
    <t>Disposal Type Example</t>
  </si>
  <si>
    <t>Disposal method</t>
  </si>
  <si>
    <t>Household residual waste</t>
  </si>
  <si>
    <t>Re-use</t>
  </si>
  <si>
    <t>General</t>
  </si>
  <si>
    <t>Recycling or landfill etc.</t>
  </si>
  <si>
    <t>Organic: food and drink waste</t>
  </si>
  <si>
    <t>Open-loop recycling</t>
  </si>
  <si>
    <t>Waste Type 1</t>
  </si>
  <si>
    <t>Closed-loop recycling</t>
  </si>
  <si>
    <t>Organic: garden waste</t>
  </si>
  <si>
    <t>Waste Type 2</t>
  </si>
  <si>
    <t>Organic: mixed food and garden waste</t>
  </si>
  <si>
    <t>Combustion</t>
  </si>
  <si>
    <t>Waste Type 3</t>
  </si>
  <si>
    <t>Commercial and industrial waste</t>
  </si>
  <si>
    <t>Composting</t>
  </si>
  <si>
    <t>Waste Type 4</t>
  </si>
  <si>
    <t>Landfill</t>
  </si>
  <si>
    <t>Waste Type 5</t>
  </si>
  <si>
    <t>Anaerobic digestion</t>
  </si>
  <si>
    <t>Waste Type 6</t>
  </si>
  <si>
    <t>Waste Type 7</t>
  </si>
  <si>
    <t>Waste Type 8</t>
  </si>
  <si>
    <t>Waste Type 9</t>
  </si>
  <si>
    <t>Waste Type 10</t>
  </si>
  <si>
    <t>Waste Type 11</t>
  </si>
  <si>
    <t>Waste Type 12</t>
  </si>
  <si>
    <t>Waste Type 13</t>
  </si>
  <si>
    <t>Waste Type 14</t>
  </si>
  <si>
    <t>Waste Type 15</t>
  </si>
  <si>
    <t>WEEE - fridges and freezers</t>
  </si>
  <si>
    <t>WEEE - large</t>
  </si>
  <si>
    <t>WEEE - mixed</t>
  </si>
  <si>
    <t>WEEE - small</t>
  </si>
  <si>
    <t>Batteries</t>
  </si>
  <si>
    <t>Books</t>
  </si>
  <si>
    <t>Glass</t>
  </si>
  <si>
    <t>Clothing</t>
  </si>
  <si>
    <t>Scope 3 Emissions | Vehicles Used for Business Meetings in Vehicles Not Owned by the Company</t>
  </si>
  <si>
    <t>Unknown Fuel Type Cars and Vans (Non Company Vehicles)</t>
  </si>
  <si>
    <r>
      <rPr>
        <b/>
        <u/>
        <sz val="12"/>
        <color theme="1"/>
        <rFont val="Calibri (Body)"/>
      </rPr>
      <t xml:space="preserve">Cars </t>
    </r>
    <r>
      <rPr>
        <b/>
        <sz val="12"/>
        <color theme="1"/>
        <rFont val="Calibri"/>
        <family val="2"/>
        <scheme val="minor"/>
      </rPr>
      <t>Distance / km</t>
    </r>
  </si>
  <si>
    <r>
      <rPr>
        <b/>
        <u/>
        <sz val="12"/>
        <color theme="1"/>
        <rFont val="Calibri (Body)"/>
      </rPr>
      <t>Vans</t>
    </r>
    <r>
      <rPr>
        <b/>
        <sz val="12"/>
        <color theme="1"/>
        <rFont val="Calibri"/>
        <family val="2"/>
        <scheme val="minor"/>
      </rPr>
      <t xml:space="preserve"> Distance / km</t>
    </r>
  </si>
  <si>
    <t>Petrol Cars and Vans (Non Company Vehicles)</t>
  </si>
  <si>
    <t>Diesel Cars and Vans (Non Company Vehicles)</t>
  </si>
  <si>
    <t>Hybrid Cars and Vans (Non Company Vehicles)</t>
  </si>
  <si>
    <t>Electric Cars and Vans (Non Company Vehicles)</t>
  </si>
  <si>
    <t>Public Transport Use for Business Meetings</t>
  </si>
  <si>
    <t>Rail Travel - Business Trips and Meetings</t>
  </si>
  <si>
    <t>Date (optional)</t>
  </si>
  <si>
    <t>Departure ---&gt;</t>
  </si>
  <si>
    <t>Arrival</t>
  </si>
  <si>
    <t>Distance / km</t>
  </si>
  <si>
    <t>Number of Passengers</t>
  </si>
  <si>
    <t>Return</t>
  </si>
  <si>
    <t>Total km</t>
  </si>
  <si>
    <t>Please insert total km of train travel for all staff in the box below:</t>
  </si>
  <si>
    <t>Birmingham</t>
  </si>
  <si>
    <t>LND Waterloo</t>
  </si>
  <si>
    <t>All Rail Travel</t>
  </si>
  <si>
    <t>total passenger km travelled</t>
  </si>
  <si>
    <t>Taxi Travel - Business Trips and Meetings</t>
  </si>
  <si>
    <t>Please insert total km of taxi travel for all staff in the box below:</t>
  </si>
  <si>
    <t>Dulwich</t>
  </si>
  <si>
    <t>Peckham</t>
  </si>
  <si>
    <t>All Taxi Travel</t>
  </si>
  <si>
    <t>Air Travel - Business Trips and Meetings</t>
  </si>
  <si>
    <t>Class</t>
  </si>
  <si>
    <t>Class Examples</t>
  </si>
  <si>
    <t>Please insert total km by flight class for all staff in the box below:</t>
  </si>
  <si>
    <t>LND Gatwick</t>
  </si>
  <si>
    <t>Dubai</t>
  </si>
  <si>
    <t>Economy</t>
  </si>
  <si>
    <t>Economy km</t>
  </si>
  <si>
    <t>Business</t>
  </si>
  <si>
    <t>Business km</t>
  </si>
  <si>
    <t>First</t>
  </si>
  <si>
    <t>First km</t>
  </si>
  <si>
    <t>Unknown</t>
  </si>
  <si>
    <t>Unknown km</t>
  </si>
  <si>
    <t>Bus Travel - Business Trips and Meetings</t>
  </si>
  <si>
    <t>Please insert total km of bus travel for all staff in the box below:</t>
  </si>
  <si>
    <t>All Bus Travel</t>
  </si>
  <si>
    <t>Hotel Stays - During the Year</t>
  </si>
  <si>
    <t>Hotel Location (Country)</t>
  </si>
  <si>
    <t>Total Nights (All Staff)</t>
  </si>
  <si>
    <t>UK - (Non-London)</t>
  </si>
  <si>
    <t>Location 1</t>
  </si>
  <si>
    <t>Location 2</t>
  </si>
  <si>
    <t>Location 3</t>
  </si>
  <si>
    <t>Location 4</t>
  </si>
  <si>
    <t>Location 5</t>
  </si>
  <si>
    <t>Scope 3 Emissions | Vehicles Used for Commuting</t>
  </si>
  <si>
    <t>Unknown Fuel Type Cars and Vans etc.</t>
  </si>
  <si>
    <r>
      <rPr>
        <b/>
        <u/>
        <sz val="12"/>
        <color theme="1"/>
        <rFont val="Calibri (Body)"/>
      </rPr>
      <t>Motorbike</t>
    </r>
    <r>
      <rPr>
        <b/>
        <sz val="12"/>
        <color theme="1"/>
        <rFont val="Calibri"/>
        <family val="2"/>
        <scheme val="minor"/>
      </rPr>
      <t xml:space="preserve"> Distance / km</t>
    </r>
  </si>
  <si>
    <t>Petrol Cars and Vans etc.</t>
  </si>
  <si>
    <t>Diesel Cars and Vans etc.</t>
  </si>
  <si>
    <t>Hybrid Cars and Vans etc.</t>
  </si>
  <si>
    <t>Electric Cars and Vans etc.</t>
  </si>
  <si>
    <t>Public Transport Use for Commuting</t>
  </si>
  <si>
    <t>Rail Travel - Staff Commuting (Optional Input)</t>
  </si>
  <si>
    <t>Date</t>
  </si>
  <si>
    <t>Taxi Travel - Staff Commuting (Optional Input)</t>
  </si>
  <si>
    <t>Bus Travel - Staff Commuting (Optional Input)</t>
  </si>
  <si>
    <t>Staff Working From Home - During the Year</t>
  </si>
  <si>
    <t>All Staff - Total Days Worked at Home in Year</t>
  </si>
  <si>
    <t>Per Day - Average Hours per Day Worked</t>
  </si>
  <si>
    <t>Please change as relevant</t>
  </si>
  <si>
    <t>Country Location of Staff</t>
  </si>
  <si>
    <t>UK</t>
  </si>
  <si>
    <t>Scope 3 Emissions | Upstream and Downstream Transport</t>
  </si>
  <si>
    <t>This section relates to the use of 3rd party logistics providers upstream and downstream transportation for your business. This is most relevant for organisations that are transporting products into and out of their sites.</t>
  </si>
  <si>
    <t xml:space="preserve">Inbound and Outbound Transportation and Distribution </t>
  </si>
  <si>
    <t>Road Freight</t>
  </si>
  <si>
    <t>Inbound or Outbound</t>
  </si>
  <si>
    <t>Product Type</t>
  </si>
  <si>
    <t>Is this Delivery Type Consolidated with Another Company's?</t>
  </si>
  <si>
    <r>
      <t xml:space="preserve">Average Weight (kg) 
</t>
    </r>
    <r>
      <rPr>
        <b/>
        <u/>
        <sz val="12"/>
        <rFont val="Calibri"/>
        <family val="2"/>
        <scheme val="minor"/>
      </rPr>
      <t>Per Delivery of this Type</t>
    </r>
  </si>
  <si>
    <r>
      <t xml:space="preserve">Distance (km) 
</t>
    </r>
    <r>
      <rPr>
        <b/>
        <u/>
        <sz val="12"/>
        <rFont val="Calibri"/>
        <family val="2"/>
        <scheme val="minor"/>
      </rPr>
      <t xml:space="preserve"> Per Delivery of this Type</t>
    </r>
  </si>
  <si>
    <r>
      <t xml:space="preserve">Number of Journeys 
</t>
    </r>
    <r>
      <rPr>
        <b/>
        <u/>
        <sz val="12"/>
        <rFont val="Calibri"/>
        <family val="2"/>
        <scheme val="minor"/>
      </rPr>
      <t>of this Type Per Year</t>
    </r>
  </si>
  <si>
    <t>Mode of Transport</t>
  </si>
  <si>
    <t>Refrigerated/Non Refrigerated</t>
  </si>
  <si>
    <t>Fuel Used</t>
  </si>
  <si>
    <t>Total kg/km</t>
  </si>
  <si>
    <t>Total t/km</t>
  </si>
  <si>
    <t>Core Delivery 1</t>
  </si>
  <si>
    <t>Core Delivery 2</t>
  </si>
  <si>
    <t>Core Delivery 3</t>
  </si>
  <si>
    <t>Core Delivery 4</t>
  </si>
  <si>
    <t>Core Delivery 5</t>
  </si>
  <si>
    <t>Air Freight</t>
  </si>
  <si>
    <t>Sea Freight</t>
  </si>
  <si>
    <t>Rail Freight</t>
  </si>
  <si>
    <r>
      <rPr>
        <b/>
        <sz val="11"/>
        <rFont val="Calibri (Body)"/>
      </rPr>
      <t xml:space="preserve">Synthetic Fertilizers </t>
    </r>
    <r>
      <rPr>
        <b/>
        <i/>
        <sz val="11"/>
        <rFont val="Calibri"/>
        <family val="2"/>
        <scheme val="minor"/>
      </rPr>
      <t xml:space="preserve">- </t>
    </r>
    <r>
      <rPr>
        <b/>
        <i/>
        <u/>
        <sz val="11"/>
        <rFont val="Calibri"/>
        <family val="2"/>
        <scheme val="minor"/>
      </rPr>
      <t>If you have this data already collated in a different format please feel to provide this instead</t>
    </r>
  </si>
  <si>
    <t>Name/Type</t>
  </si>
  <si>
    <t>Total Quantity (kg)</t>
  </si>
  <si>
    <t>N Quantity (kg)</t>
  </si>
  <si>
    <t>P Quantity (kg)</t>
  </si>
  <si>
    <t>K Quantity (kg)</t>
  </si>
  <si>
    <t>NPK 20:10:0</t>
  </si>
  <si>
    <t>Synthetic Fertilizer - Type 1</t>
  </si>
  <si>
    <t>Synthetic Fertilizer - Type 2</t>
  </si>
  <si>
    <t>Synthetic Fertilizer - Type 3</t>
  </si>
  <si>
    <t>Synthetic Fertilizer - Type 4</t>
  </si>
  <si>
    <t>Synthetic Fertilizer - Type 5</t>
  </si>
  <si>
    <t>Synthetic Fertilizer - Type 6</t>
  </si>
  <si>
    <r>
      <t>Organic Fertilizers -</t>
    </r>
    <r>
      <rPr>
        <b/>
        <u/>
        <sz val="11"/>
        <rFont val="Calibri"/>
        <family val="2"/>
        <scheme val="minor"/>
      </rPr>
      <t xml:space="preserve"> If you have this data already collated in a different format please feel to provide this instead</t>
    </r>
  </si>
  <si>
    <t>From Own Source e.g. livestock? (Delete as needed)</t>
  </si>
  <si>
    <t>Applied Cattle Manure</t>
  </si>
  <si>
    <t>Organic Fertilizer - Type 1</t>
  </si>
  <si>
    <t>Organic Fertilizer - Type 2</t>
  </si>
  <si>
    <t>Organic Fertilizer - Type 3</t>
  </si>
  <si>
    <t>Organic Fertilizer - Type 4</t>
  </si>
  <si>
    <t>Organic Fertilizer - Type 5</t>
  </si>
  <si>
    <t>Organic Fertilizer - Type 6</t>
  </si>
  <si>
    <t>-</t>
  </si>
  <si>
    <r>
      <t xml:space="preserve">Pesticides - </t>
    </r>
    <r>
      <rPr>
        <b/>
        <u/>
        <sz val="11"/>
        <rFont val="Calibri"/>
        <family val="2"/>
        <scheme val="minor"/>
      </rPr>
      <t>If you have this data already collated in a different format please feel to provide this instead</t>
    </r>
  </si>
  <si>
    <t>% Active Ingredient</t>
  </si>
  <si>
    <t>Application Rate (kg/ha/yr)</t>
  </si>
  <si>
    <t>Pesticide</t>
  </si>
  <si>
    <t>Herbicide</t>
  </si>
  <si>
    <t>Fungicide</t>
  </si>
  <si>
    <t>Other &lt;please insert&gt;</t>
  </si>
  <si>
    <t>Other - Please detail below any other applications as you see relevant and the annual quantity consumed</t>
  </si>
  <si>
    <t>SIC CODE</t>
  </si>
  <si>
    <t>Product Category</t>
  </si>
  <si>
    <t>Spend (inc. VAT) in GBP or Local Currency (Please confirm which)</t>
  </si>
  <si>
    <t>Currency (Please adjust as required)</t>
  </si>
  <si>
    <r>
      <t>Important: This tab relates to any other goods or services that you purchase that you have</t>
    </r>
    <r>
      <rPr>
        <b/>
        <u/>
        <sz val="10"/>
        <color theme="0"/>
        <rFont val="Calibri"/>
        <family val="2"/>
        <scheme val="minor"/>
      </rPr>
      <t xml:space="preserve"> not</t>
    </r>
    <r>
      <rPr>
        <sz val="10"/>
        <color theme="0"/>
        <rFont val="Calibri"/>
        <family val="2"/>
        <scheme val="minor"/>
      </rPr>
      <t xml:space="preserve"> already captured in the other tabs contained in this form. This enables you to include all of your Scope 3 emissions and to identify your 'hot-spot' areas. In future years, we can support you to improve the data collection for these 'hot-spot' areas to improve the accuracy of your emissions reporting.</t>
    </r>
  </si>
  <si>
    <t>Forestry products</t>
  </si>
  <si>
    <t>01</t>
  </si>
  <si>
    <r>
      <t>Agriculture products</t>
    </r>
    <r>
      <rPr>
        <vertAlign val="superscript"/>
        <sz val="10"/>
        <rFont val="Calibri"/>
        <family val="2"/>
        <scheme val="minor"/>
      </rPr>
      <t>2</t>
    </r>
  </si>
  <si>
    <t>Note: please allocate your expenditure into the categories listed - these are used on a best fit basis</t>
  </si>
  <si>
    <t>02</t>
  </si>
  <si>
    <t>Note: if spend is not in GBP please insert a note about which currancy you have provided the data in.</t>
  </si>
  <si>
    <t>03</t>
  </si>
  <si>
    <r>
      <t>Fish products</t>
    </r>
    <r>
      <rPr>
        <vertAlign val="superscript"/>
        <sz val="10"/>
        <rFont val="Calibri"/>
        <family val="2"/>
        <scheme val="minor"/>
      </rPr>
      <t>2</t>
    </r>
  </si>
  <si>
    <t>05</t>
  </si>
  <si>
    <r>
      <t>Coal, lignite, peat</t>
    </r>
    <r>
      <rPr>
        <vertAlign val="superscript"/>
        <sz val="10"/>
        <rFont val="Calibri"/>
        <family val="2"/>
        <scheme val="minor"/>
      </rPr>
      <t>3</t>
    </r>
  </si>
  <si>
    <t>06 &amp; 07</t>
  </si>
  <si>
    <t xml:space="preserve">Crude petroleum and natural gas &amp; Metal ores       </t>
  </si>
  <si>
    <t>08</t>
  </si>
  <si>
    <t xml:space="preserve">Other mining and quarrying products           </t>
  </si>
  <si>
    <t>09</t>
  </si>
  <si>
    <t xml:space="preserve">Mining support services             </t>
  </si>
  <si>
    <t>10.1</t>
  </si>
  <si>
    <t xml:space="preserve">Preserved meat and meat products           </t>
  </si>
  <si>
    <t>10.2-3</t>
  </si>
  <si>
    <t xml:space="preserve">Processed and preserved fish, crustaceans, molluscs, fruit and vegetables       </t>
  </si>
  <si>
    <t>10.4</t>
  </si>
  <si>
    <t xml:space="preserve">Vegetable and animal oils and fats          </t>
  </si>
  <si>
    <t>10.5</t>
  </si>
  <si>
    <t xml:space="preserve">Dairy products              </t>
  </si>
  <si>
    <t>10.6</t>
  </si>
  <si>
    <t xml:space="preserve">Grain mill products, starches and starch products         </t>
  </si>
  <si>
    <t>10.7</t>
  </si>
  <si>
    <t xml:space="preserve">Bakery and farinaceous products            </t>
  </si>
  <si>
    <t>10.8</t>
  </si>
  <si>
    <t xml:space="preserve">Other food products             </t>
  </si>
  <si>
    <t>10.9</t>
  </si>
  <si>
    <t xml:space="preserve">Prepared animal feeds             </t>
  </si>
  <si>
    <t>11.01-6</t>
  </si>
  <si>
    <t xml:space="preserve">Alcoholic beverages              </t>
  </si>
  <si>
    <t>11.07</t>
  </si>
  <si>
    <t xml:space="preserve">Soft drinks              </t>
  </si>
  <si>
    <t>12</t>
  </si>
  <si>
    <t xml:space="preserve">Tobacco products              </t>
  </si>
  <si>
    <t>13</t>
  </si>
  <si>
    <t>Textiles</t>
  </si>
  <si>
    <t>14</t>
  </si>
  <si>
    <t xml:space="preserve">Wearing apparel              </t>
  </si>
  <si>
    <t>15</t>
  </si>
  <si>
    <t>Leather products</t>
  </si>
  <si>
    <t>16</t>
  </si>
  <si>
    <t>Wood and wood products</t>
  </si>
  <si>
    <t>17</t>
  </si>
  <si>
    <t xml:space="preserve">Paper and paper products            </t>
  </si>
  <si>
    <t>18</t>
  </si>
  <si>
    <t xml:space="preserve">Printing and recording services            </t>
  </si>
  <si>
    <t>19</t>
  </si>
  <si>
    <t xml:space="preserve">Coke and refined petroleum products           </t>
  </si>
  <si>
    <t>20A</t>
  </si>
  <si>
    <t xml:space="preserve">Industrial gases, inorganics and fertilisers (all inorganic chemicals) - 20.11/13/15      </t>
  </si>
  <si>
    <t>20B</t>
  </si>
  <si>
    <t xml:space="preserve">Petrochemicals - 20.14/16/17/60             </t>
  </si>
  <si>
    <t>20C</t>
  </si>
  <si>
    <t xml:space="preserve">Dyestuffs, agro-chemicals - 20.12/20            </t>
  </si>
  <si>
    <t>20.3</t>
  </si>
  <si>
    <t xml:space="preserve">Paints, varnishes and similar coatings, printing ink and mastics       </t>
  </si>
  <si>
    <t>20.4</t>
  </si>
  <si>
    <t xml:space="preserve">Soap and detergents, cleaning and polishing preparations, perfumes and toilet preparations     </t>
  </si>
  <si>
    <t>20.5</t>
  </si>
  <si>
    <t>Other chemical products</t>
  </si>
  <si>
    <t>21</t>
  </si>
  <si>
    <t xml:space="preserve">Basic pharmaceutical products and pharmaceutical preparations          </t>
  </si>
  <si>
    <t>22</t>
  </si>
  <si>
    <t xml:space="preserve">Rubber and plastic products            </t>
  </si>
  <si>
    <t>23OTHER</t>
  </si>
  <si>
    <t xml:space="preserve">Glass, refractory, clay, other porcelain and ceramic, stone and abrasive products - 23.1-4/7-9   </t>
  </si>
  <si>
    <t>23.5-6</t>
  </si>
  <si>
    <t xml:space="preserve">Manufacture of cement, lime, plaster and articles of concrete, cement and plaster </t>
  </si>
  <si>
    <t>24.1-3</t>
  </si>
  <si>
    <t xml:space="preserve">Basic iron and steel            </t>
  </si>
  <si>
    <t>24.4-5</t>
  </si>
  <si>
    <t xml:space="preserve">Other basic metals and casting           </t>
  </si>
  <si>
    <t>25OTHER</t>
  </si>
  <si>
    <t xml:space="preserve">Fabricated metal products, excl. machinery and equipment and weapons &amp; ammunition - 25.1-3/25.5-9   </t>
  </si>
  <si>
    <t>25.4</t>
  </si>
  <si>
    <t xml:space="preserve">Weapons and ammunition             </t>
  </si>
  <si>
    <t>26</t>
  </si>
  <si>
    <t xml:space="preserve">Computer, electronic and optical products           </t>
  </si>
  <si>
    <t>27</t>
  </si>
  <si>
    <t xml:space="preserve">Electrical equipment              </t>
  </si>
  <si>
    <t>28</t>
  </si>
  <si>
    <t xml:space="preserve">Machinery and equipment n.e.c.            </t>
  </si>
  <si>
    <t>29</t>
  </si>
  <si>
    <t xml:space="preserve">Motor vehicles, trailers and semi-trailers           </t>
  </si>
  <si>
    <t>30.1</t>
  </si>
  <si>
    <t xml:space="preserve">Ships and boats             </t>
  </si>
  <si>
    <t>30.3</t>
  </si>
  <si>
    <t xml:space="preserve">Air and spacecraft and related machinery          </t>
  </si>
  <si>
    <t>30OTHER</t>
  </si>
  <si>
    <t xml:space="preserve">Other transport equipment - 30.2/4/9           </t>
  </si>
  <si>
    <t>31</t>
  </si>
  <si>
    <t xml:space="preserve">Furniture               </t>
  </si>
  <si>
    <t>32</t>
  </si>
  <si>
    <t xml:space="preserve">Other manufactured goods             </t>
  </si>
  <si>
    <t>33.15</t>
  </si>
  <si>
    <t xml:space="preserve">Repair and maintenance of ships and boats         </t>
  </si>
  <si>
    <t>33.16</t>
  </si>
  <si>
    <t xml:space="preserve">Repair and maintenance of aircraft and spacecraft         </t>
  </si>
  <si>
    <t>33OTHER</t>
  </si>
  <si>
    <t xml:space="preserve">Rest of repair; Installation - 33.11-14/17/19/20          </t>
  </si>
  <si>
    <t>35.1</t>
  </si>
  <si>
    <t>Electricity, transmission and distribution</t>
  </si>
  <si>
    <t>35.2-3</t>
  </si>
  <si>
    <r>
      <t>Gas distribution</t>
    </r>
    <r>
      <rPr>
        <vertAlign val="superscript"/>
        <sz val="10"/>
        <rFont val="Calibri"/>
        <family val="2"/>
        <scheme val="minor"/>
      </rPr>
      <t>3</t>
    </r>
  </si>
  <si>
    <t>36</t>
  </si>
  <si>
    <t xml:space="preserve">Natural water; water treatment and supply services         </t>
  </si>
  <si>
    <t>37</t>
  </si>
  <si>
    <t xml:space="preserve">Sewerage services; sewage sludge            </t>
  </si>
  <si>
    <t>38</t>
  </si>
  <si>
    <t xml:space="preserve">Waste collection, treatment and disposal services; materials recovery services       </t>
  </si>
  <si>
    <t>39</t>
  </si>
  <si>
    <t xml:space="preserve">Remediation services and other waste management services         </t>
  </si>
  <si>
    <t>41-43</t>
  </si>
  <si>
    <r>
      <t>Construction</t>
    </r>
    <r>
      <rPr>
        <vertAlign val="superscript"/>
        <sz val="10"/>
        <rFont val="Calibri"/>
        <family val="2"/>
        <scheme val="minor"/>
      </rPr>
      <t>4</t>
    </r>
  </si>
  <si>
    <t>45</t>
  </si>
  <si>
    <t xml:space="preserve">Wholesale and retail trade and repair services of motor vehicles and motorcycles    </t>
  </si>
  <si>
    <t>46</t>
  </si>
  <si>
    <t xml:space="preserve">Wholesale trade services, except of motor vehicles and motorcycles       </t>
  </si>
  <si>
    <t>47</t>
  </si>
  <si>
    <t xml:space="preserve">Retail trade services, except of motor vehicles and motorcycles       </t>
  </si>
  <si>
    <t>49.1-2</t>
  </si>
  <si>
    <r>
      <t>Railway transport</t>
    </r>
    <r>
      <rPr>
        <vertAlign val="superscript"/>
        <sz val="10"/>
        <rFont val="Calibri"/>
        <family val="2"/>
        <scheme val="minor"/>
      </rPr>
      <t>5</t>
    </r>
  </si>
  <si>
    <t>49.3-5</t>
  </si>
  <si>
    <r>
      <t>Road transport</t>
    </r>
    <r>
      <rPr>
        <vertAlign val="superscript"/>
        <sz val="10"/>
        <rFont val="Calibri"/>
        <family val="2"/>
        <scheme val="minor"/>
      </rPr>
      <t>5</t>
    </r>
  </si>
  <si>
    <t>50</t>
  </si>
  <si>
    <r>
      <t>Water transport</t>
    </r>
    <r>
      <rPr>
        <vertAlign val="superscript"/>
        <sz val="10"/>
        <rFont val="Calibri"/>
        <family val="2"/>
        <scheme val="minor"/>
      </rPr>
      <t>5</t>
    </r>
  </si>
  <si>
    <t>51</t>
  </si>
  <si>
    <r>
      <t>Air transport</t>
    </r>
    <r>
      <rPr>
        <vertAlign val="superscript"/>
        <sz val="10"/>
        <rFont val="Calibri"/>
        <family val="2"/>
        <scheme val="minor"/>
      </rPr>
      <t>5</t>
    </r>
  </si>
  <si>
    <t>52</t>
  </si>
  <si>
    <t xml:space="preserve">Warehousing and support services for transportation          </t>
  </si>
  <si>
    <t>53</t>
  </si>
  <si>
    <t xml:space="preserve">Postal and courier services            </t>
  </si>
  <si>
    <t>55</t>
  </si>
  <si>
    <t xml:space="preserve">Accommodation services              </t>
  </si>
  <si>
    <t>56</t>
  </si>
  <si>
    <t xml:space="preserve">Food and beverage serving services           </t>
  </si>
  <si>
    <t>58</t>
  </si>
  <si>
    <t xml:space="preserve">Publishing services              </t>
  </si>
  <si>
    <t>59-60</t>
  </si>
  <si>
    <t>Motion picture, video and TV programme production services, sound recording &amp; music publishing  &amp; programming and broadcasting services</t>
  </si>
  <si>
    <t>61</t>
  </si>
  <si>
    <t xml:space="preserve">Telecommunications services              </t>
  </si>
  <si>
    <t>62</t>
  </si>
  <si>
    <t xml:space="preserve">Computer programming, consultancy and related services          </t>
  </si>
  <si>
    <t>63</t>
  </si>
  <si>
    <t xml:space="preserve">Information services              </t>
  </si>
  <si>
    <t>64</t>
  </si>
  <si>
    <t xml:space="preserve">Financial services, except insurance and pension funding         </t>
  </si>
  <si>
    <t>65.1-3</t>
  </si>
  <si>
    <t>Insurance, reinsurance and pension funding services, except compulsory social security &amp; Pensions</t>
  </si>
  <si>
    <t>66</t>
  </si>
  <si>
    <t xml:space="preserve">Services auxiliary to financial services and insurance services        </t>
  </si>
  <si>
    <t>68.1-2</t>
  </si>
  <si>
    <t xml:space="preserve">Real estate services, excluding on a fee or contract basis and imputed rent   </t>
  </si>
  <si>
    <t>68.2IMP</t>
  </si>
  <si>
    <t>Owner-Occupiers' Housing Services</t>
  </si>
  <si>
    <t>68.3</t>
  </si>
  <si>
    <t xml:space="preserve">Real estate services on a fee or contract basis       </t>
  </si>
  <si>
    <t>69.1</t>
  </si>
  <si>
    <t xml:space="preserve">Legal services              </t>
  </si>
  <si>
    <t>69.2</t>
  </si>
  <si>
    <t xml:space="preserve">Accounting, bookkeeping and auditing services; tax consulting services        </t>
  </si>
  <si>
    <t>70</t>
  </si>
  <si>
    <t xml:space="preserve">Services of head offices; management consulting services         </t>
  </si>
  <si>
    <t>71</t>
  </si>
  <si>
    <t xml:space="preserve">Architectural and engineering services; technical testing and analysis services       </t>
  </si>
  <si>
    <t>72</t>
  </si>
  <si>
    <t xml:space="preserve">Scientific research and development services           </t>
  </si>
  <si>
    <t>73</t>
  </si>
  <si>
    <t xml:space="preserve">Advertising and market research services           </t>
  </si>
  <si>
    <t>74</t>
  </si>
  <si>
    <t xml:space="preserve">Other professional, scientific and technical services          </t>
  </si>
  <si>
    <t>75</t>
  </si>
  <si>
    <t xml:space="preserve">Veterinary services              </t>
  </si>
  <si>
    <t>77</t>
  </si>
  <si>
    <t xml:space="preserve">Rental and leasing services            </t>
  </si>
  <si>
    <t>78</t>
  </si>
  <si>
    <t xml:space="preserve">Employment services              </t>
  </si>
  <si>
    <t>79</t>
  </si>
  <si>
    <t xml:space="preserve">Travel agency, tour operator and other reservation services and related services     </t>
  </si>
  <si>
    <t>80</t>
  </si>
  <si>
    <t xml:space="preserve">Security and investigation services            </t>
  </si>
  <si>
    <t>81</t>
  </si>
  <si>
    <t xml:space="preserve">Services to buildings and landscape           </t>
  </si>
  <si>
    <t>82</t>
  </si>
  <si>
    <t xml:space="preserve">Office administrative, office support and other business support services       </t>
  </si>
  <si>
    <t>84</t>
  </si>
  <si>
    <t xml:space="preserve">Public administration and defence services; compulsory social security services       </t>
  </si>
  <si>
    <t>85</t>
  </si>
  <si>
    <t xml:space="preserve">Education services              </t>
  </si>
  <si>
    <t>86</t>
  </si>
  <si>
    <t xml:space="preserve">Human health services             </t>
  </si>
  <si>
    <t>87-88</t>
  </si>
  <si>
    <t>Social care services</t>
  </si>
  <si>
    <t>90</t>
  </si>
  <si>
    <t xml:space="preserve">Creative, arts and entertainment services           </t>
  </si>
  <si>
    <t>91</t>
  </si>
  <si>
    <t xml:space="preserve">Libraries, archives, museums and other cultural services         </t>
  </si>
  <si>
    <t>92</t>
  </si>
  <si>
    <t xml:space="preserve">Gambling and betting services            </t>
  </si>
  <si>
    <t>93</t>
  </si>
  <si>
    <t xml:space="preserve">Sports services and amusement and recreation services         </t>
  </si>
  <si>
    <t>94</t>
  </si>
  <si>
    <t xml:space="preserve">Services furnished by membership organisations           </t>
  </si>
  <si>
    <t>95</t>
  </si>
  <si>
    <t xml:space="preserve">Repair services of computers and personal and household goods       </t>
  </si>
  <si>
    <t>96</t>
  </si>
  <si>
    <t xml:space="preserve">Other personal services             </t>
  </si>
  <si>
    <t>97</t>
  </si>
  <si>
    <t xml:space="preserve">Services of households as employers of domestic personnel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</si>
</sst>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_-;\-* #,##0.00_-;_-* &quot;-&quot;??_-;_-@_-"/>
    <numFmt numFmtId="165" formatCode="&quot;£&quot;#,##0.00"/>
    <numFmt numFmtId="166" formatCode="&quot;£&quot;#,##0"/>
    <numFmt numFmtId="167" formatCode="#\ ##0"/>
    <numFmt numFmtId="168" formatCode="yyyy\-mm\-dd;@"/>
    <numFmt numFmtId="169" formatCode="_-* #,##0.0_-;\-* #,##0.0_-;_-* &quot;-&quot;??_-;_-@_-"/>
  </numFmts>
  <fonts count="74">
    <font>
      <sz val="12"/>
      <color theme="1"/>
      <name val="Calibri"/>
      <family val="2"/>
      <scheme val="minor"/>
    </font>
    <font>
      <sz val="11"/>
      <color theme="1"/>
      <name val="Calibri"/>
      <family val="2"/>
      <scheme val="minor"/>
    </font>
    <font>
      <sz val="11"/>
      <color theme="1"/>
      <name val="Calibri"/>
      <family val="2"/>
      <scheme val="minor"/>
    </font>
    <font>
      <sz val="12"/>
      <color theme="1"/>
      <name val="Calibri"/>
      <family val="2"/>
      <scheme val="minor"/>
    </font>
    <font>
      <b/>
      <sz val="12"/>
      <color theme="0"/>
      <name val="Calibri"/>
      <family val="2"/>
      <scheme val="minor"/>
    </font>
    <font>
      <b/>
      <sz val="12"/>
      <color theme="1"/>
      <name val="Calibri"/>
      <family val="2"/>
      <scheme val="minor"/>
    </font>
    <font>
      <sz val="8"/>
      <name val="Calibri"/>
      <family val="2"/>
      <scheme val="minor"/>
    </font>
    <font>
      <i/>
      <sz val="12"/>
      <color theme="1"/>
      <name val="Calibri"/>
      <family val="2"/>
      <scheme val="minor"/>
    </font>
    <font>
      <i/>
      <sz val="10"/>
      <color theme="1"/>
      <name val="Calibri"/>
      <family val="2"/>
      <scheme val="minor"/>
    </font>
    <font>
      <b/>
      <i/>
      <sz val="12"/>
      <color theme="1"/>
      <name val="Calibri"/>
      <family val="2"/>
      <scheme val="minor"/>
    </font>
    <font>
      <b/>
      <sz val="8"/>
      <color rgb="FF000000"/>
      <name val="Tahoma"/>
      <family val="2"/>
    </font>
    <font>
      <b/>
      <sz val="8"/>
      <name val="Tahoma"/>
      <family val="2"/>
    </font>
    <font>
      <b/>
      <u/>
      <sz val="12"/>
      <color theme="1"/>
      <name val="Calibri (Body)"/>
    </font>
    <font>
      <b/>
      <i/>
      <sz val="10"/>
      <color theme="1"/>
      <name val="Calibri"/>
      <family val="2"/>
      <scheme val="minor"/>
    </font>
    <font>
      <sz val="10"/>
      <name val="Arial"/>
      <family val="2"/>
    </font>
    <font>
      <sz val="10"/>
      <name val="System"/>
      <family val="2"/>
    </font>
    <font>
      <sz val="9"/>
      <color indexed="81"/>
      <name val="Tahoma"/>
      <family val="2"/>
    </font>
    <font>
      <sz val="9"/>
      <color indexed="8"/>
      <name val="Tahoma"/>
      <family val="2"/>
    </font>
    <font>
      <sz val="14"/>
      <color theme="1"/>
      <name val="Calibri"/>
      <family val="2"/>
      <scheme val="minor"/>
    </font>
    <font>
      <i/>
      <sz val="11"/>
      <color theme="1"/>
      <name val="Calibri"/>
      <family val="2"/>
      <scheme val="minor"/>
    </font>
    <font>
      <b/>
      <sz val="11"/>
      <color theme="1"/>
      <name val="Calibri"/>
      <family val="2"/>
      <scheme val="minor"/>
    </font>
    <font>
      <sz val="10"/>
      <color theme="1"/>
      <name val="Calibri"/>
      <family val="2"/>
      <scheme val="minor"/>
    </font>
    <font>
      <b/>
      <sz val="10"/>
      <color theme="1"/>
      <name val="Calibri"/>
      <family val="2"/>
      <scheme val="minor"/>
    </font>
    <font>
      <sz val="12"/>
      <name val="Calibri"/>
      <family val="2"/>
      <scheme val="minor"/>
    </font>
    <font>
      <b/>
      <sz val="12"/>
      <name val="Calibri"/>
      <family val="2"/>
      <scheme val="minor"/>
    </font>
    <font>
      <b/>
      <i/>
      <sz val="12"/>
      <name val="Calibri"/>
      <family val="2"/>
      <scheme val="minor"/>
    </font>
    <font>
      <b/>
      <sz val="14"/>
      <name val="Calibri"/>
      <family val="2"/>
      <scheme val="minor"/>
    </font>
    <font>
      <b/>
      <sz val="12"/>
      <color indexed="8"/>
      <name val="Calibri"/>
      <family val="2"/>
      <scheme val="minor"/>
    </font>
    <font>
      <sz val="12"/>
      <color indexed="8"/>
      <name val="Calibri"/>
      <family val="2"/>
      <scheme val="minor"/>
    </font>
    <font>
      <b/>
      <sz val="12"/>
      <color rgb="FF000000"/>
      <name val="Calibri"/>
      <family val="2"/>
      <scheme val="minor"/>
    </font>
    <font>
      <b/>
      <sz val="14"/>
      <color indexed="8"/>
      <name val="Calibri"/>
      <family val="2"/>
      <scheme val="minor"/>
    </font>
    <font>
      <sz val="11"/>
      <color theme="1"/>
      <name val="Calibri"/>
      <family val="2"/>
      <charset val="128"/>
      <scheme val="minor"/>
    </font>
    <font>
      <b/>
      <sz val="11"/>
      <name val="Calibri"/>
      <family val="2"/>
      <scheme val="minor"/>
    </font>
    <font>
      <b/>
      <sz val="11"/>
      <name val="Calibri (Body)"/>
    </font>
    <font>
      <b/>
      <i/>
      <sz val="11"/>
      <name val="Calibri"/>
      <family val="2"/>
      <scheme val="minor"/>
    </font>
    <font>
      <b/>
      <sz val="12"/>
      <name val="Calibri (Body)"/>
    </font>
    <font>
      <i/>
      <u/>
      <sz val="14"/>
      <color theme="1"/>
      <name val="Calibri"/>
      <family val="2"/>
      <scheme val="minor"/>
    </font>
    <font>
      <b/>
      <i/>
      <sz val="12"/>
      <color indexed="8"/>
      <name val="Calibri"/>
      <family val="2"/>
      <scheme val="minor"/>
    </font>
    <font>
      <b/>
      <sz val="18"/>
      <color theme="0"/>
      <name val="Calibri"/>
      <family val="2"/>
      <scheme val="minor"/>
    </font>
    <font>
      <b/>
      <i/>
      <sz val="14"/>
      <color theme="1"/>
      <name val="Calibri"/>
      <family val="2"/>
      <scheme val="minor"/>
    </font>
    <font>
      <i/>
      <u/>
      <sz val="10"/>
      <color theme="1"/>
      <name val="Calibri"/>
      <family val="2"/>
      <scheme val="minor"/>
    </font>
    <font>
      <b/>
      <i/>
      <u/>
      <sz val="12"/>
      <name val="Calibri"/>
      <family val="2"/>
      <scheme val="minor"/>
    </font>
    <font>
      <b/>
      <i/>
      <sz val="14"/>
      <name val="Calibri"/>
      <family val="2"/>
      <scheme val="minor"/>
    </font>
    <font>
      <b/>
      <sz val="10"/>
      <name val="Calibri"/>
      <family val="2"/>
      <scheme val="minor"/>
    </font>
    <font>
      <b/>
      <i/>
      <sz val="10"/>
      <name val="Calibri"/>
      <family val="2"/>
      <scheme val="minor"/>
    </font>
    <font>
      <sz val="10"/>
      <name val="Calibri"/>
      <family val="2"/>
      <scheme val="minor"/>
    </font>
    <font>
      <vertAlign val="superscript"/>
      <sz val="10"/>
      <name val="Calibri"/>
      <family val="2"/>
      <scheme val="minor"/>
    </font>
    <font>
      <i/>
      <u/>
      <sz val="11"/>
      <color theme="1"/>
      <name val="Calibri"/>
      <family val="2"/>
      <scheme val="minor"/>
    </font>
    <font>
      <b/>
      <sz val="16"/>
      <name val="Calibri"/>
      <family val="2"/>
      <scheme val="minor"/>
    </font>
    <font>
      <u/>
      <sz val="14"/>
      <color theme="1"/>
      <name val="Calibri"/>
      <family val="2"/>
      <scheme val="minor"/>
    </font>
    <font>
      <b/>
      <i/>
      <u/>
      <sz val="11"/>
      <name val="Calibri"/>
      <family val="2"/>
      <scheme val="minor"/>
    </font>
    <font>
      <b/>
      <u/>
      <sz val="11"/>
      <name val="Calibri"/>
      <family val="2"/>
      <scheme val="minor"/>
    </font>
    <font>
      <b/>
      <u/>
      <sz val="11"/>
      <color theme="1"/>
      <name val="Calibri (Body)"/>
    </font>
    <font>
      <sz val="10"/>
      <color theme="0" tint="-0.34998626667073579"/>
      <name val="Calibri"/>
      <family val="2"/>
      <scheme val="minor"/>
    </font>
    <font>
      <b/>
      <sz val="10"/>
      <color theme="0" tint="-0.34998626667073579"/>
      <name val="Calibri"/>
      <family val="2"/>
      <scheme val="minor"/>
    </font>
    <font>
      <i/>
      <sz val="10"/>
      <color theme="0" tint="-0.34998626667073579"/>
      <name val="Calibri"/>
      <family val="2"/>
      <scheme val="minor"/>
    </font>
    <font>
      <b/>
      <i/>
      <sz val="10"/>
      <color theme="0" tint="-0.34998626667073579"/>
      <name val="Calibri"/>
      <family val="2"/>
      <scheme val="minor"/>
    </font>
    <font>
      <sz val="8"/>
      <color theme="1"/>
      <name val="Calibri"/>
      <family val="2"/>
      <scheme val="minor"/>
    </font>
    <font>
      <sz val="16"/>
      <color theme="1"/>
      <name val="Calibri"/>
      <family val="2"/>
      <scheme val="minor"/>
    </font>
    <font>
      <sz val="12"/>
      <color theme="0" tint="-0.249977111117893"/>
      <name val="Calibri"/>
      <family val="2"/>
      <scheme val="minor"/>
    </font>
    <font>
      <i/>
      <sz val="10"/>
      <color theme="0" tint="-0.249977111117893"/>
      <name val="Calibri"/>
      <family val="2"/>
      <scheme val="minor"/>
    </font>
    <font>
      <u/>
      <sz val="11"/>
      <color theme="1"/>
      <name val="Calibri"/>
      <family val="2"/>
      <scheme val="minor"/>
    </font>
    <font>
      <u/>
      <sz val="12"/>
      <color theme="1"/>
      <name val="Calibri"/>
      <family val="2"/>
      <scheme val="minor"/>
    </font>
    <font>
      <b/>
      <u/>
      <sz val="12"/>
      <name val="Calibri"/>
      <family val="2"/>
      <scheme val="minor"/>
    </font>
    <font>
      <u/>
      <sz val="10"/>
      <color theme="1"/>
      <name val="Calibri"/>
      <family val="2"/>
      <scheme val="minor"/>
    </font>
    <font>
      <u/>
      <sz val="12"/>
      <name val="Calibri"/>
      <family val="2"/>
      <scheme val="minor"/>
    </font>
    <font>
      <sz val="10"/>
      <color theme="0" tint="-0.249977111117893"/>
      <name val="Calibri"/>
      <family val="2"/>
      <scheme val="minor"/>
    </font>
    <font>
      <i/>
      <sz val="10"/>
      <color theme="0" tint="-0.499984740745262"/>
      <name val="Calibri"/>
      <family val="2"/>
      <scheme val="minor"/>
    </font>
    <font>
      <i/>
      <sz val="11"/>
      <color theme="0" tint="-0.499984740745262"/>
      <name val="Calibri"/>
      <family val="2"/>
      <scheme val="minor"/>
    </font>
    <font>
      <sz val="10"/>
      <color theme="0"/>
      <name val="Calibri"/>
      <family val="2"/>
      <scheme val="minor"/>
    </font>
    <font>
      <b/>
      <u/>
      <sz val="10"/>
      <color theme="0"/>
      <name val="Calibri"/>
      <family val="2"/>
      <scheme val="minor"/>
    </font>
    <font>
      <b/>
      <sz val="14"/>
      <color theme="0"/>
      <name val="Calibri"/>
      <family val="2"/>
      <scheme val="minor"/>
    </font>
    <font>
      <u/>
      <sz val="12"/>
      <color theme="10"/>
      <name val="Calibri"/>
      <family val="2"/>
      <scheme val="minor"/>
    </font>
    <font>
      <sz val="9"/>
      <color rgb="FF000000"/>
      <name val="Tahoma"/>
      <family val="2"/>
    </font>
  </fonts>
  <fills count="14">
    <fill>
      <patternFill patternType="none"/>
    </fill>
    <fill>
      <patternFill patternType="gray125"/>
    </fill>
    <fill>
      <patternFill patternType="solid">
        <fgColor theme="5" tint="0.79998168889431442"/>
        <bgColor indexed="64"/>
      </patternFill>
    </fill>
    <fill>
      <patternFill patternType="solid">
        <fgColor rgb="FF92D050"/>
        <bgColor indexed="64"/>
      </patternFill>
    </fill>
    <fill>
      <patternFill patternType="solid">
        <fgColor theme="6"/>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rgb="FFFFC000"/>
        <bgColor indexed="64"/>
      </patternFill>
    </fill>
    <fill>
      <patternFill patternType="solid">
        <fgColor theme="0" tint="-4.9989318521683403E-2"/>
        <bgColor indexed="64"/>
      </patternFill>
    </fill>
    <fill>
      <patternFill patternType="solid">
        <fgColor theme="6" tint="0.79998168889431442"/>
        <bgColor indexed="64"/>
      </patternFill>
    </fill>
    <fill>
      <patternFill patternType="solid">
        <fgColor theme="6" tint="-0.249977111117893"/>
        <bgColor indexed="64"/>
      </patternFill>
    </fill>
  </fills>
  <borders count="8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dotted">
        <color indexed="64"/>
      </bottom>
      <diagonal/>
    </border>
    <border>
      <left style="thin">
        <color indexed="64"/>
      </left>
      <right style="thin">
        <color indexed="64"/>
      </right>
      <top/>
      <bottom style="dotted">
        <color indexed="64"/>
      </bottom>
      <diagonal/>
    </border>
    <border>
      <left style="thin">
        <color indexed="64"/>
      </left>
      <right style="medium">
        <color indexed="64"/>
      </right>
      <top/>
      <bottom style="dotted">
        <color indexed="64"/>
      </bottom>
      <diagonal/>
    </border>
    <border>
      <left style="medium">
        <color indexed="64"/>
      </left>
      <right style="thin">
        <color indexed="64"/>
      </right>
      <top style="dotted">
        <color indexed="64"/>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style="dotted">
        <color indexed="64"/>
      </bottom>
      <diagonal/>
    </border>
    <border>
      <left style="medium">
        <color indexed="64"/>
      </left>
      <right style="thin">
        <color indexed="64"/>
      </right>
      <top style="dotted">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dotted">
        <color indexed="64"/>
      </bottom>
      <diagonal/>
    </border>
    <border>
      <left/>
      <right style="thin">
        <color indexed="64"/>
      </right>
      <top style="dotted">
        <color indexed="64"/>
      </top>
      <bottom style="thin">
        <color indexed="64"/>
      </bottom>
      <diagonal/>
    </border>
    <border>
      <left/>
      <right style="thin">
        <color indexed="64"/>
      </right>
      <top/>
      <bottom style="dotted">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right/>
      <top/>
      <bottom style="thin">
        <color indexed="64"/>
      </bottom>
      <diagonal/>
    </border>
    <border>
      <left style="thin">
        <color indexed="64"/>
      </left>
      <right/>
      <top style="medium">
        <color indexed="64"/>
      </top>
      <bottom/>
      <diagonal/>
    </border>
    <border>
      <left style="medium">
        <color indexed="64"/>
      </left>
      <right style="thin">
        <color indexed="64"/>
      </right>
      <top style="medium">
        <color indexed="64"/>
      </top>
      <bottom style="dotted">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dotted">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right style="thin">
        <color indexed="64"/>
      </right>
      <top style="dotted">
        <color indexed="64"/>
      </top>
      <bottom/>
      <diagonal/>
    </border>
    <border>
      <left/>
      <right/>
      <top/>
      <bottom style="thin">
        <color theme="0" tint="-0.249977111117893"/>
      </bottom>
      <diagonal/>
    </border>
    <border>
      <left/>
      <right/>
      <top style="thin">
        <color theme="0" tint="-0.249977111117893"/>
      </top>
      <bottom style="thin">
        <color theme="0" tint="-0.249977111117893"/>
      </bottom>
      <diagonal/>
    </border>
    <border>
      <left/>
      <right style="thin">
        <color indexed="64"/>
      </right>
      <top style="thin">
        <color indexed="64"/>
      </top>
      <bottom/>
      <diagonal/>
    </border>
    <border>
      <left style="thin">
        <color indexed="64"/>
      </left>
      <right/>
      <top/>
      <bottom/>
      <diagonal/>
    </border>
    <border>
      <left style="thin">
        <color indexed="64"/>
      </left>
      <right style="thin">
        <color theme="0" tint="-0.249977111117893"/>
      </right>
      <top style="thin">
        <color indexed="64"/>
      </top>
      <bottom style="thin">
        <color indexed="64"/>
      </bottom>
      <diagonal/>
    </border>
    <border>
      <left style="thin">
        <color theme="0" tint="-0.249977111117893"/>
      </left>
      <right style="thin">
        <color theme="0" tint="-0.249977111117893"/>
      </right>
      <top style="thin">
        <color indexed="64"/>
      </top>
      <bottom style="thin">
        <color indexed="64"/>
      </bottom>
      <diagonal/>
    </border>
    <border>
      <left style="thin">
        <color theme="0" tint="-0.249977111117893"/>
      </left>
      <right style="thin">
        <color indexed="64"/>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bottom/>
      <diagonal/>
    </border>
  </borders>
  <cellStyleXfs count="8">
    <xf numFmtId="0" fontId="0" fillId="0" borderId="0"/>
    <xf numFmtId="9" fontId="3" fillId="0" borderId="0" applyFont="0" applyFill="0" applyBorder="0" applyAlignment="0" applyProtection="0"/>
    <xf numFmtId="0" fontId="14" fillId="0" borderId="0"/>
    <xf numFmtId="167" fontId="15" fillId="0" borderId="0"/>
    <xf numFmtId="0" fontId="14" fillId="0" borderId="0"/>
    <xf numFmtId="0" fontId="31" fillId="0" borderId="0">
      <alignment vertical="center"/>
    </xf>
    <xf numFmtId="164" fontId="3" fillId="0" borderId="0" applyFont="0" applyFill="0" applyBorder="0" applyAlignment="0" applyProtection="0"/>
    <xf numFmtId="0" fontId="72" fillId="0" borderId="0" applyNumberFormat="0" applyFill="0" applyBorder="0" applyAlignment="0" applyProtection="0"/>
  </cellStyleXfs>
  <cellXfs count="380">
    <xf numFmtId="0" fontId="0" fillId="0" borderId="0" xfId="0"/>
    <xf numFmtId="0" fontId="0" fillId="0" borderId="0" xfId="0" applyAlignment="1">
      <alignment vertical="center"/>
    </xf>
    <xf numFmtId="0" fontId="5" fillId="0" borderId="1" xfId="0" applyFont="1" applyBorder="1" applyAlignment="1">
      <alignment vertical="center"/>
    </xf>
    <xf numFmtId="0" fontId="0" fillId="2" borderId="1" xfId="0" applyFill="1" applyBorder="1" applyAlignment="1">
      <alignment vertical="center"/>
    </xf>
    <xf numFmtId="0" fontId="7" fillId="0" borderId="0" xfId="0" applyFont="1" applyAlignment="1">
      <alignment vertical="center"/>
    </xf>
    <xf numFmtId="0" fontId="5" fillId="0" borderId="5" xfId="0" applyFont="1" applyBorder="1" applyAlignment="1">
      <alignment horizontal="left" vertical="center"/>
    </xf>
    <xf numFmtId="0" fontId="5" fillId="0" borderId="6" xfId="0" applyFont="1" applyBorder="1" applyAlignment="1">
      <alignment horizontal="left" vertical="center"/>
    </xf>
    <xf numFmtId="0" fontId="5" fillId="0" borderId="7" xfId="0" applyFont="1" applyBorder="1" applyAlignment="1">
      <alignment horizontal="left" vertical="center"/>
    </xf>
    <xf numFmtId="0" fontId="0" fillId="0" borderId="1" xfId="0" applyBorder="1" applyAlignment="1">
      <alignment horizontal="center" vertical="center"/>
    </xf>
    <xf numFmtId="14" fontId="0" fillId="0" borderId="0" xfId="0" applyNumberFormat="1" applyAlignment="1">
      <alignment horizontal="center" vertical="center"/>
    </xf>
    <xf numFmtId="0" fontId="0" fillId="0" borderId="0" xfId="0" applyAlignment="1">
      <alignment horizontal="center" vertical="center"/>
    </xf>
    <xf numFmtId="0" fontId="5" fillId="0" borderId="1" xfId="0" applyFont="1" applyBorder="1" applyAlignment="1">
      <alignment horizontal="center" vertical="center"/>
    </xf>
    <xf numFmtId="0" fontId="2" fillId="0" borderId="0" xfId="0" applyFont="1" applyAlignment="1">
      <alignment vertical="center"/>
    </xf>
    <xf numFmtId="0" fontId="21" fillId="0" borderId="0" xfId="0" applyFont="1" applyAlignment="1">
      <alignment vertical="center"/>
    </xf>
    <xf numFmtId="0" fontId="4" fillId="3" borderId="1" xfId="0" applyFont="1" applyFill="1" applyBorder="1" applyAlignment="1">
      <alignment horizontal="center" vertical="center"/>
    </xf>
    <xf numFmtId="0" fontId="27" fillId="0" borderId="37" xfId="0" applyFont="1" applyBorder="1" applyAlignment="1">
      <alignment horizontal="left" vertical="center" wrapText="1"/>
    </xf>
    <xf numFmtId="0" fontId="27" fillId="6" borderId="40" xfId="0" applyFont="1" applyFill="1" applyBorder="1" applyAlignment="1">
      <alignment horizontal="left" vertical="center" wrapText="1"/>
    </xf>
    <xf numFmtId="0" fontId="27" fillId="6" borderId="43" xfId="0" applyFont="1" applyFill="1" applyBorder="1" applyAlignment="1">
      <alignment horizontal="left" vertical="center" wrapText="1"/>
    </xf>
    <xf numFmtId="0" fontId="27" fillId="0" borderId="14" xfId="0" applyFont="1" applyBorder="1" applyAlignment="1">
      <alignment horizontal="left" vertical="center" wrapText="1"/>
    </xf>
    <xf numFmtId="0" fontId="27" fillId="0" borderId="48" xfId="0" applyFont="1" applyBorder="1" applyAlignment="1">
      <alignment horizontal="left" vertical="center" wrapText="1"/>
    </xf>
    <xf numFmtId="0" fontId="24" fillId="0" borderId="48" xfId="4" applyFont="1" applyBorder="1" applyAlignment="1">
      <alignment horizontal="left" vertical="center" wrapText="1"/>
    </xf>
    <xf numFmtId="0" fontId="24" fillId="0" borderId="53" xfId="4" applyFont="1" applyBorder="1" applyAlignment="1">
      <alignment horizontal="left" vertical="center" wrapText="1"/>
    </xf>
    <xf numFmtId="0" fontId="27" fillId="6" borderId="54" xfId="0" applyFont="1" applyFill="1" applyBorder="1" applyAlignment="1">
      <alignment horizontal="left" vertical="center" wrapText="1"/>
    </xf>
    <xf numFmtId="0" fontId="24" fillId="0" borderId="55" xfId="4" applyFont="1" applyBorder="1" applyAlignment="1">
      <alignment horizontal="left" vertical="center" wrapText="1"/>
    </xf>
    <xf numFmtId="0" fontId="24" fillId="0" borderId="56" xfId="4" applyFont="1" applyBorder="1" applyAlignment="1">
      <alignment horizontal="left" vertical="center" wrapText="1"/>
    </xf>
    <xf numFmtId="0" fontId="27" fillId="6" borderId="57" xfId="0" applyFont="1" applyFill="1" applyBorder="1" applyAlignment="1">
      <alignment horizontal="left" vertical="center" wrapText="1"/>
    </xf>
    <xf numFmtId="0" fontId="20" fillId="3" borderId="7" xfId="0" applyFont="1" applyFill="1" applyBorder="1" applyAlignment="1">
      <alignment horizontal="center" vertical="center"/>
    </xf>
    <xf numFmtId="0" fontId="20" fillId="3" borderId="7" xfId="0" quotePrefix="1" applyFont="1" applyFill="1" applyBorder="1" applyAlignment="1">
      <alignment horizontal="center" vertical="center"/>
    </xf>
    <xf numFmtId="0" fontId="21" fillId="5" borderId="7" xfId="0" applyFont="1" applyFill="1" applyBorder="1" applyAlignment="1">
      <alignment horizontal="center" vertical="center"/>
    </xf>
    <xf numFmtId="0" fontId="8" fillId="5" borderId="7" xfId="0" applyFont="1" applyFill="1" applyBorder="1" applyAlignment="1">
      <alignment horizontal="center" vertical="center"/>
    </xf>
    <xf numFmtId="0" fontId="22" fillId="0" borderId="1" xfId="0" applyFont="1" applyBorder="1" applyAlignment="1">
      <alignment vertical="center"/>
    </xf>
    <xf numFmtId="0" fontId="4" fillId="3" borderId="7" xfId="0" applyFont="1" applyFill="1" applyBorder="1" applyAlignment="1">
      <alignment horizontal="center" vertical="center"/>
    </xf>
    <xf numFmtId="0" fontId="5" fillId="10" borderId="1" xfId="0" applyFont="1" applyFill="1" applyBorder="1" applyAlignment="1">
      <alignment horizontal="center" vertical="center"/>
    </xf>
    <xf numFmtId="0" fontId="7" fillId="10" borderId="1" xfId="0" applyFont="1" applyFill="1" applyBorder="1" applyAlignment="1">
      <alignment horizontal="center" vertical="center"/>
    </xf>
    <xf numFmtId="3" fontId="7" fillId="10" borderId="1" xfId="0" applyNumberFormat="1" applyFont="1" applyFill="1" applyBorder="1" applyAlignment="1">
      <alignment horizontal="center" vertical="center"/>
    </xf>
    <xf numFmtId="14" fontId="7" fillId="10" borderId="1" xfId="0" applyNumberFormat="1" applyFont="1" applyFill="1" applyBorder="1" applyAlignment="1">
      <alignment horizontal="center" vertical="center"/>
    </xf>
    <xf numFmtId="0" fontId="0" fillId="2" borderId="4" xfId="0" applyFill="1" applyBorder="1" applyAlignment="1">
      <alignment vertical="center"/>
    </xf>
    <xf numFmtId="0" fontId="5" fillId="10" borderId="11" xfId="0" applyFont="1" applyFill="1" applyBorder="1" applyAlignment="1">
      <alignment horizontal="center" vertical="center"/>
    </xf>
    <xf numFmtId="0" fontId="19" fillId="0" borderId="0" xfId="0" applyFont="1" applyAlignment="1">
      <alignment vertical="center"/>
    </xf>
    <xf numFmtId="0" fontId="0" fillId="0" borderId="0" xfId="0" applyAlignment="1">
      <alignment vertical="center" wrapText="1"/>
    </xf>
    <xf numFmtId="0" fontId="37" fillId="6" borderId="43" xfId="0" applyFont="1" applyFill="1" applyBorder="1" applyAlignment="1">
      <alignment horizontal="left" vertical="center" wrapText="1"/>
    </xf>
    <xf numFmtId="0" fontId="23" fillId="8" borderId="42" xfId="4" applyFont="1" applyFill="1" applyBorder="1" applyAlignment="1">
      <alignment horizontal="left" vertical="center" wrapText="1"/>
    </xf>
    <xf numFmtId="0" fontId="23" fillId="8" borderId="4" xfId="4" applyFont="1" applyFill="1" applyBorder="1" applyAlignment="1">
      <alignment horizontal="left" vertical="center" wrapText="1"/>
    </xf>
    <xf numFmtId="0" fontId="23" fillId="8" borderId="38" xfId="4" applyFont="1" applyFill="1" applyBorder="1" applyAlignment="1">
      <alignment horizontal="left" vertical="center" wrapText="1"/>
    </xf>
    <xf numFmtId="0" fontId="23" fillId="8" borderId="47" xfId="4" applyFont="1" applyFill="1" applyBorder="1" applyAlignment="1">
      <alignment horizontal="left" vertical="center" wrapText="1"/>
    </xf>
    <xf numFmtId="0" fontId="23" fillId="8" borderId="15" xfId="4" applyFont="1" applyFill="1" applyBorder="1" applyAlignment="1">
      <alignment horizontal="left" vertical="center" wrapText="1"/>
    </xf>
    <xf numFmtId="0" fontId="27" fillId="3" borderId="30" xfId="0" applyFont="1" applyFill="1" applyBorder="1" applyAlignment="1">
      <alignment horizontal="left" vertical="center" wrapText="1"/>
    </xf>
    <xf numFmtId="0" fontId="27" fillId="3" borderId="25" xfId="0" applyFont="1" applyFill="1" applyBorder="1" applyAlignment="1">
      <alignment horizontal="left" vertical="center" wrapText="1"/>
    </xf>
    <xf numFmtId="0" fontId="5" fillId="5" borderId="34" xfId="0" applyFont="1" applyFill="1" applyBorder="1" applyAlignment="1">
      <alignment horizontal="center" vertical="center" wrapText="1"/>
    </xf>
    <xf numFmtId="0" fontId="23" fillId="8" borderId="3" xfId="4" applyFont="1" applyFill="1" applyBorder="1" applyAlignment="1">
      <alignment horizontal="left" vertical="center" wrapText="1"/>
    </xf>
    <xf numFmtId="0" fontId="28" fillId="9" borderId="5" xfId="0" applyFont="1" applyFill="1" applyBorder="1" applyAlignment="1">
      <alignment horizontal="center" vertical="center" wrapText="1"/>
    </xf>
    <xf numFmtId="0" fontId="3" fillId="0" borderId="44" xfId="0" applyFont="1" applyBorder="1" applyAlignment="1">
      <alignment horizontal="center" vertical="center" wrapText="1"/>
    </xf>
    <xf numFmtId="0" fontId="27" fillId="3" borderId="32" xfId="0" applyFont="1" applyFill="1" applyBorder="1" applyAlignment="1">
      <alignment horizontal="left" vertical="center" wrapText="1"/>
    </xf>
    <xf numFmtId="0" fontId="0" fillId="9" borderId="4" xfId="0" applyFill="1" applyBorder="1" applyAlignment="1">
      <alignment horizontal="center" vertical="center" wrapText="1"/>
    </xf>
    <xf numFmtId="0" fontId="0" fillId="0" borderId="21" xfId="0" applyBorder="1" applyAlignment="1">
      <alignment horizontal="center" vertical="center" wrapText="1"/>
    </xf>
    <xf numFmtId="0" fontId="0" fillId="9" borderId="1" xfId="0" applyFill="1" applyBorder="1" applyAlignment="1">
      <alignment horizontal="center" vertical="center" wrapText="1"/>
    </xf>
    <xf numFmtId="0" fontId="0" fillId="0" borderId="23" xfId="0" applyBorder="1" applyAlignment="1">
      <alignment vertical="center" wrapText="1"/>
    </xf>
    <xf numFmtId="0" fontId="0" fillId="9" borderId="29" xfId="0" applyFill="1" applyBorder="1" applyAlignment="1">
      <alignment horizontal="center" vertical="center" wrapText="1"/>
    </xf>
    <xf numFmtId="0" fontId="0" fillId="0" borderId="24" xfId="0" applyBorder="1" applyAlignment="1">
      <alignment horizontal="center" vertical="center" wrapText="1"/>
    </xf>
    <xf numFmtId="0" fontId="9" fillId="0" borderId="25" xfId="0" applyFont="1" applyBorder="1" applyAlignment="1">
      <alignment vertical="center" wrapText="1"/>
    </xf>
    <xf numFmtId="0" fontId="22" fillId="3" borderId="11" xfId="0" applyFont="1" applyFill="1" applyBorder="1" applyAlignment="1">
      <alignment horizontal="center" vertical="center"/>
    </xf>
    <xf numFmtId="0" fontId="13" fillId="10" borderId="4" xfId="0" applyFont="1" applyFill="1" applyBorder="1" applyAlignment="1">
      <alignment horizontal="left" vertical="center"/>
    </xf>
    <xf numFmtId="0" fontId="8" fillId="10" borderId="4" xfId="0" applyFont="1" applyFill="1" applyBorder="1" applyAlignment="1">
      <alignment horizontal="center" vertical="center"/>
    </xf>
    <xf numFmtId="0" fontId="20" fillId="3" borderId="30" xfId="0" applyFont="1" applyFill="1" applyBorder="1" applyAlignment="1">
      <alignment horizontal="center" vertical="center"/>
    </xf>
    <xf numFmtId="0" fontId="20" fillId="3" borderId="32" xfId="0" applyFont="1" applyFill="1" applyBorder="1" applyAlignment="1">
      <alignment horizontal="center" vertical="center"/>
    </xf>
    <xf numFmtId="0" fontId="20" fillId="3" borderId="27" xfId="0" applyFont="1" applyFill="1" applyBorder="1" applyAlignment="1">
      <alignment horizontal="center" vertical="center"/>
    </xf>
    <xf numFmtId="9" fontId="8" fillId="10" borderId="4" xfId="1" applyFont="1" applyFill="1" applyBorder="1" applyAlignment="1">
      <alignment horizontal="center" vertical="center"/>
    </xf>
    <xf numFmtId="0" fontId="22" fillId="3" borderId="30" xfId="0" applyFont="1" applyFill="1" applyBorder="1" applyAlignment="1">
      <alignment horizontal="center" vertical="center"/>
    </xf>
    <xf numFmtId="0" fontId="22" fillId="3" borderId="32" xfId="0" applyFont="1" applyFill="1" applyBorder="1" applyAlignment="1">
      <alignment horizontal="center" vertical="center"/>
    </xf>
    <xf numFmtId="0" fontId="22" fillId="3" borderId="27" xfId="0" applyFont="1" applyFill="1" applyBorder="1" applyAlignment="1">
      <alignment horizontal="center" vertical="center"/>
    </xf>
    <xf numFmtId="0" fontId="22" fillId="0" borderId="4" xfId="0" applyFont="1" applyBorder="1" applyAlignment="1">
      <alignment vertical="center"/>
    </xf>
    <xf numFmtId="0" fontId="21" fillId="5" borderId="11" xfId="0" applyFont="1" applyFill="1" applyBorder="1" applyAlignment="1">
      <alignment horizontal="center" vertical="center"/>
    </xf>
    <xf numFmtId="0" fontId="0" fillId="11" borderId="1" xfId="0" applyFill="1" applyBorder="1" applyAlignment="1">
      <alignment horizontal="center" vertical="center"/>
    </xf>
    <xf numFmtId="14" fontId="0" fillId="5" borderId="1" xfId="0" applyNumberFormat="1" applyFill="1" applyBorder="1" applyAlignment="1">
      <alignment horizontal="center" vertical="center"/>
    </xf>
    <xf numFmtId="0" fontId="20" fillId="3" borderId="27" xfId="0" applyFont="1" applyFill="1" applyBorder="1" applyAlignment="1">
      <alignment horizontal="center" vertical="center" wrapText="1"/>
    </xf>
    <xf numFmtId="0" fontId="20" fillId="3" borderId="32" xfId="0" applyFont="1" applyFill="1" applyBorder="1" applyAlignment="1">
      <alignment horizontal="center" vertical="center" wrapText="1"/>
    </xf>
    <xf numFmtId="0" fontId="21" fillId="0" borderId="4" xfId="0" applyFont="1" applyBorder="1" applyAlignment="1">
      <alignment vertical="center"/>
    </xf>
    <xf numFmtId="0" fontId="13" fillId="0" borderId="1" xfId="0" applyFont="1" applyBorder="1" applyAlignment="1">
      <alignment vertical="center"/>
    </xf>
    <xf numFmtId="0" fontId="20" fillId="3" borderId="61" xfId="0" applyFont="1" applyFill="1" applyBorder="1" applyAlignment="1">
      <alignment horizontal="center" vertical="center"/>
    </xf>
    <xf numFmtId="0" fontId="20" fillId="3" borderId="66" xfId="0" applyFont="1" applyFill="1" applyBorder="1" applyAlignment="1">
      <alignment horizontal="center" vertical="center"/>
    </xf>
    <xf numFmtId="0" fontId="9" fillId="10" borderId="4" xfId="0" applyFont="1" applyFill="1" applyBorder="1" applyAlignment="1">
      <alignment horizontal="left" vertical="center"/>
    </xf>
    <xf numFmtId="0" fontId="9" fillId="10" borderId="11" xfId="0" applyFont="1" applyFill="1" applyBorder="1" applyAlignment="1">
      <alignment horizontal="center" vertical="center"/>
    </xf>
    <xf numFmtId="0" fontId="5" fillId="3" borderId="61" xfId="0" applyFont="1" applyFill="1" applyBorder="1" applyAlignment="1">
      <alignment horizontal="center" vertical="center"/>
    </xf>
    <xf numFmtId="0" fontId="5" fillId="3" borderId="62" xfId="0" applyFont="1" applyFill="1" applyBorder="1" applyAlignment="1">
      <alignment horizontal="center" vertical="center"/>
    </xf>
    <xf numFmtId="0" fontId="5" fillId="3" borderId="63" xfId="0" applyFont="1" applyFill="1" applyBorder="1" applyAlignment="1">
      <alignment horizontal="center" vertical="center"/>
    </xf>
    <xf numFmtId="0" fontId="7" fillId="10" borderId="4" xfId="0" applyFont="1" applyFill="1" applyBorder="1" applyAlignment="1">
      <alignment horizontal="left" vertical="center"/>
    </xf>
    <xf numFmtId="0" fontId="7" fillId="10" borderId="11" xfId="0" applyFont="1" applyFill="1" applyBorder="1" applyAlignment="1">
      <alignment horizontal="center" vertical="center"/>
    </xf>
    <xf numFmtId="0" fontId="0" fillId="0" borderId="4" xfId="0" applyBorder="1" applyAlignment="1">
      <alignment vertical="center"/>
    </xf>
    <xf numFmtId="0" fontId="9" fillId="10" borderId="4" xfId="0" applyFont="1" applyFill="1" applyBorder="1" applyAlignment="1">
      <alignment horizontal="center" vertical="center"/>
    </xf>
    <xf numFmtId="0" fontId="5" fillId="3" borderId="11" xfId="0" applyFont="1" applyFill="1" applyBorder="1" applyAlignment="1">
      <alignment horizontal="center" vertical="center"/>
    </xf>
    <xf numFmtId="0" fontId="5" fillId="3" borderId="1" xfId="0" applyFont="1" applyFill="1" applyBorder="1" applyAlignment="1">
      <alignment horizontal="center" vertical="center"/>
    </xf>
    <xf numFmtId="0" fontId="40" fillId="0" borderId="0" xfId="0" applyFont="1" applyAlignment="1">
      <alignment vertical="center"/>
    </xf>
    <xf numFmtId="0" fontId="5" fillId="8" borderId="1" xfId="0" applyFont="1" applyFill="1" applyBorder="1" applyAlignment="1">
      <alignment vertical="center"/>
    </xf>
    <xf numFmtId="0" fontId="9" fillId="10" borderId="1" xfId="0" applyFont="1" applyFill="1" applyBorder="1" applyAlignment="1">
      <alignment vertical="center"/>
    </xf>
    <xf numFmtId="0" fontId="9" fillId="10" borderId="1" xfId="0" applyFont="1" applyFill="1" applyBorder="1" applyAlignment="1">
      <alignment horizontal="center" vertical="center"/>
    </xf>
    <xf numFmtId="0" fontId="18" fillId="6" borderId="1" xfId="0" applyFont="1" applyFill="1" applyBorder="1" applyAlignment="1">
      <alignment vertical="center"/>
    </xf>
    <xf numFmtId="0" fontId="18" fillId="6" borderId="4" xfId="0" applyFont="1" applyFill="1" applyBorder="1" applyAlignment="1">
      <alignment vertical="center"/>
    </xf>
    <xf numFmtId="0" fontId="5" fillId="0" borderId="10" xfId="0" applyFont="1" applyBorder="1" applyAlignment="1">
      <alignment horizontal="left" vertical="center"/>
    </xf>
    <xf numFmtId="0" fontId="5" fillId="0" borderId="68" xfId="0" applyFont="1" applyBorder="1" applyAlignment="1">
      <alignment horizontal="left" vertical="center"/>
    </xf>
    <xf numFmtId="0" fontId="5" fillId="0" borderId="11" xfId="0" applyFont="1" applyBorder="1" applyAlignment="1">
      <alignment horizontal="left" vertical="center"/>
    </xf>
    <xf numFmtId="0" fontId="0" fillId="3" borderId="4" xfId="0" applyFill="1" applyBorder="1" applyAlignment="1">
      <alignment horizontal="center" vertical="center"/>
    </xf>
    <xf numFmtId="0" fontId="5" fillId="8" borderId="5" xfId="0" applyFont="1" applyFill="1" applyBorder="1" applyAlignment="1">
      <alignment horizontal="center" vertical="center"/>
    </xf>
    <xf numFmtId="0" fontId="5" fillId="8" borderId="7" xfId="0" applyFont="1" applyFill="1" applyBorder="1" applyAlignment="1">
      <alignment horizontal="center" vertical="center"/>
    </xf>
    <xf numFmtId="0" fontId="22" fillId="0" borderId="0" xfId="0" applyFont="1" applyAlignment="1">
      <alignment vertical="center"/>
    </xf>
    <xf numFmtId="167" fontId="45" fillId="3" borderId="4" xfId="2" applyNumberFormat="1" applyFont="1" applyFill="1" applyBorder="1" applyAlignment="1" applyProtection="1">
      <alignment horizontal="left" vertical="center"/>
      <protection locked="0"/>
    </xf>
    <xf numFmtId="0" fontId="45" fillId="3" borderId="4" xfId="0" applyFont="1" applyFill="1" applyBorder="1" applyAlignment="1">
      <alignment horizontal="left" vertical="center"/>
    </xf>
    <xf numFmtId="166" fontId="21" fillId="5" borderId="4" xfId="0" applyNumberFormat="1" applyFont="1" applyFill="1" applyBorder="1" applyAlignment="1">
      <alignment vertical="center"/>
    </xf>
    <xf numFmtId="167" fontId="45" fillId="3" borderId="1" xfId="2" applyNumberFormat="1" applyFont="1" applyFill="1" applyBorder="1" applyAlignment="1" applyProtection="1">
      <alignment horizontal="left" vertical="center"/>
      <protection locked="0"/>
    </xf>
    <xf numFmtId="0" fontId="45" fillId="3" borderId="1" xfId="0" applyFont="1" applyFill="1" applyBorder="1" applyAlignment="1">
      <alignment horizontal="left" vertical="center"/>
    </xf>
    <xf numFmtId="166" fontId="21" fillId="5" borderId="1" xfId="0" applyNumberFormat="1" applyFont="1" applyFill="1" applyBorder="1" applyAlignment="1">
      <alignment vertical="center"/>
    </xf>
    <xf numFmtId="167" fontId="45" fillId="3" borderId="1" xfId="3" applyFont="1" applyFill="1" applyBorder="1" applyAlignment="1" applyProtection="1">
      <alignment horizontal="left" vertical="center"/>
      <protection locked="0"/>
    </xf>
    <xf numFmtId="0" fontId="47" fillId="0" borderId="0" xfId="0" applyFont="1" applyAlignment="1">
      <alignment vertical="center"/>
    </xf>
    <xf numFmtId="0" fontId="27" fillId="3" borderId="28" xfId="0" applyFont="1" applyFill="1" applyBorder="1" applyAlignment="1">
      <alignment horizontal="left" vertical="center" wrapText="1"/>
    </xf>
    <xf numFmtId="0" fontId="48" fillId="5" borderId="33" xfId="0" applyFont="1" applyFill="1" applyBorder="1" applyAlignment="1">
      <alignment horizontal="center" vertical="center" wrapText="1"/>
    </xf>
    <xf numFmtId="0" fontId="48" fillId="5" borderId="34" xfId="0" applyFont="1" applyFill="1" applyBorder="1" applyAlignment="1">
      <alignment horizontal="center" vertical="center" wrapText="1"/>
    </xf>
    <xf numFmtId="0" fontId="48" fillId="5" borderId="35" xfId="0" applyFont="1" applyFill="1" applyBorder="1" applyAlignment="1">
      <alignment horizontal="center" vertical="center" wrapText="1"/>
    </xf>
    <xf numFmtId="0" fontId="27" fillId="3" borderId="33" xfId="0" applyFont="1" applyFill="1" applyBorder="1" applyAlignment="1">
      <alignment horizontal="left" vertical="center" wrapText="1"/>
    </xf>
    <xf numFmtId="0" fontId="27" fillId="3" borderId="15" xfId="0" applyFont="1" applyFill="1" applyBorder="1" applyAlignment="1">
      <alignment horizontal="left" vertical="center" wrapText="1"/>
    </xf>
    <xf numFmtId="0" fontId="27" fillId="3" borderId="31" xfId="0" applyFont="1" applyFill="1" applyBorder="1" applyAlignment="1">
      <alignment horizontal="left" vertical="center" wrapText="1"/>
    </xf>
    <xf numFmtId="0" fontId="27" fillId="3" borderId="67" xfId="0" applyFont="1" applyFill="1" applyBorder="1" applyAlignment="1">
      <alignment horizontal="left" vertical="center" wrapText="1"/>
    </xf>
    <xf numFmtId="0" fontId="27" fillId="3" borderId="12" xfId="0" applyFont="1" applyFill="1" applyBorder="1" applyAlignment="1">
      <alignment horizontal="left" vertical="center" wrapText="1"/>
    </xf>
    <xf numFmtId="0" fontId="24" fillId="0" borderId="70" xfId="4" applyFont="1" applyBorder="1" applyAlignment="1">
      <alignment horizontal="left" vertical="center" wrapText="1"/>
    </xf>
    <xf numFmtId="166" fontId="0" fillId="9" borderId="29" xfId="0" applyNumberFormat="1" applyFill="1" applyBorder="1" applyAlignment="1">
      <alignment horizontal="center" vertical="center" wrapText="1"/>
    </xf>
    <xf numFmtId="0" fontId="9" fillId="10" borderId="5" xfId="0" applyFont="1" applyFill="1" applyBorder="1" applyAlignment="1">
      <alignment horizontal="center" vertical="center"/>
    </xf>
    <xf numFmtId="0" fontId="9" fillId="10" borderId="7" xfId="0" applyFont="1" applyFill="1" applyBorder="1" applyAlignment="1">
      <alignment horizontal="center" vertical="center"/>
    </xf>
    <xf numFmtId="0" fontId="0" fillId="2" borderId="2" xfId="0" applyFill="1" applyBorder="1" applyAlignment="1">
      <alignment horizontal="left" vertical="center"/>
    </xf>
    <xf numFmtId="0" fontId="0" fillId="2" borderId="3" xfId="0" applyFill="1" applyBorder="1" applyAlignment="1">
      <alignment horizontal="left" vertical="center"/>
    </xf>
    <xf numFmtId="0" fontId="0" fillId="2" borderId="4" xfId="0" applyFill="1" applyBorder="1" applyAlignment="1">
      <alignment horizontal="left" vertical="center"/>
    </xf>
    <xf numFmtId="0" fontId="26" fillId="3" borderId="2" xfId="0" applyFont="1" applyFill="1" applyBorder="1" applyAlignment="1">
      <alignment vertical="center"/>
    </xf>
    <xf numFmtId="0" fontId="27" fillId="0" borderId="67" xfId="0" applyFont="1" applyBorder="1" applyAlignment="1">
      <alignment horizontal="left" vertical="center" wrapText="1"/>
    </xf>
    <xf numFmtId="0" fontId="37" fillId="6" borderId="40" xfId="0" applyFont="1" applyFill="1" applyBorder="1" applyAlignment="1">
      <alignment horizontal="left" vertical="center" wrapText="1"/>
    </xf>
    <xf numFmtId="0" fontId="27" fillId="6" borderId="75" xfId="0" applyFont="1" applyFill="1" applyBorder="1" applyAlignment="1">
      <alignment horizontal="left" vertical="center" wrapText="1"/>
    </xf>
    <xf numFmtId="0" fontId="1" fillId="0" borderId="4" xfId="0" applyFont="1" applyBorder="1" applyAlignment="1">
      <alignment vertical="center"/>
    </xf>
    <xf numFmtId="0" fontId="20" fillId="3" borderId="11" xfId="0" applyFont="1" applyFill="1" applyBorder="1" applyAlignment="1">
      <alignment horizontal="center" vertical="center"/>
    </xf>
    <xf numFmtId="0" fontId="1" fillId="5" borderId="7" xfId="0" applyFont="1" applyFill="1" applyBorder="1" applyAlignment="1">
      <alignment horizontal="center" vertical="center"/>
    </xf>
    <xf numFmtId="0" fontId="1" fillId="0" borderId="0" xfId="0" applyFont="1" applyAlignment="1">
      <alignment vertical="center"/>
    </xf>
    <xf numFmtId="0" fontId="23" fillId="8" borderId="29" xfId="4" applyFont="1" applyFill="1" applyBorder="1" applyAlignment="1">
      <alignment horizontal="left" vertical="center" wrapText="1"/>
    </xf>
    <xf numFmtId="0" fontId="8" fillId="11" borderId="7" xfId="0" applyFont="1" applyFill="1" applyBorder="1" applyAlignment="1">
      <alignment horizontal="center" vertical="center"/>
    </xf>
    <xf numFmtId="0" fontId="8" fillId="0" borderId="0" xfId="0" applyFont="1" applyAlignment="1">
      <alignment vertical="center"/>
    </xf>
    <xf numFmtId="0" fontId="22" fillId="0" borderId="0" xfId="0" applyFont="1" applyAlignment="1">
      <alignment horizontal="center" vertical="center"/>
    </xf>
    <xf numFmtId="0" fontId="53" fillId="0" borderId="0" xfId="0" applyFont="1" applyAlignment="1">
      <alignment vertical="center"/>
    </xf>
    <xf numFmtId="0" fontId="55" fillId="0" borderId="0" xfId="0" applyFont="1" applyAlignment="1">
      <alignment vertical="center"/>
    </xf>
    <xf numFmtId="0" fontId="21" fillId="12" borderId="0" xfId="0" applyFont="1" applyFill="1" applyAlignment="1">
      <alignment vertical="center"/>
    </xf>
    <xf numFmtId="0" fontId="53" fillId="12" borderId="0" xfId="0" applyFont="1" applyFill="1" applyAlignment="1">
      <alignment vertical="center"/>
    </xf>
    <xf numFmtId="0" fontId="57" fillId="0" borderId="0" xfId="0" applyFont="1" applyAlignment="1">
      <alignment vertical="center"/>
    </xf>
    <xf numFmtId="0" fontId="54" fillId="0" borderId="0" xfId="0" applyFont="1" applyAlignment="1">
      <alignment vertical="center"/>
    </xf>
    <xf numFmtId="0" fontId="21" fillId="0" borderId="0" xfId="0" applyFont="1" applyAlignment="1">
      <alignment vertical="center" wrapText="1"/>
    </xf>
    <xf numFmtId="0" fontId="56" fillId="0" borderId="0" xfId="0" applyFont="1" applyAlignment="1">
      <alignment vertical="center" wrapText="1"/>
    </xf>
    <xf numFmtId="0" fontId="0" fillId="8" borderId="0" xfId="0" applyFill="1" applyAlignment="1">
      <alignment vertical="center"/>
    </xf>
    <xf numFmtId="0" fontId="58" fillId="8" borderId="0" xfId="0" applyFont="1" applyFill="1" applyAlignment="1">
      <alignment vertical="center"/>
    </xf>
    <xf numFmtId="0" fontId="60" fillId="0" borderId="0" xfId="0" applyFont="1" applyAlignment="1">
      <alignment vertical="center"/>
    </xf>
    <xf numFmtId="0" fontId="61" fillId="0" borderId="0" xfId="0" applyFont="1" applyAlignment="1">
      <alignment vertical="center"/>
    </xf>
    <xf numFmtId="0" fontId="23" fillId="8" borderId="0" xfId="0" applyFont="1" applyFill="1" applyAlignment="1">
      <alignment vertical="center"/>
    </xf>
    <xf numFmtId="0" fontId="64" fillId="0" borderId="0" xfId="0" applyFont="1" applyAlignment="1">
      <alignment vertical="center"/>
    </xf>
    <xf numFmtId="0" fontId="65" fillId="8" borderId="0" xfId="0" applyFont="1" applyFill="1" applyAlignment="1">
      <alignment vertical="center"/>
    </xf>
    <xf numFmtId="0" fontId="19" fillId="0" borderId="0" xfId="0" applyFont="1" applyAlignment="1">
      <alignment horizontal="left" vertical="center"/>
    </xf>
    <xf numFmtId="0" fontId="21" fillId="0" borderId="76" xfId="0" applyFont="1" applyBorder="1" applyAlignment="1">
      <alignment vertical="center"/>
    </xf>
    <xf numFmtId="0" fontId="21" fillId="12" borderId="76" xfId="0" applyFont="1" applyFill="1" applyBorder="1" applyAlignment="1">
      <alignment vertical="center"/>
    </xf>
    <xf numFmtId="0" fontId="21" fillId="0" borderId="77" xfId="0" applyFont="1" applyBorder="1" applyAlignment="1">
      <alignment vertical="center"/>
    </xf>
    <xf numFmtId="0" fontId="21" fillId="12" borderId="77" xfId="0" applyFont="1" applyFill="1" applyBorder="1" applyAlignment="1">
      <alignment vertical="center"/>
    </xf>
    <xf numFmtId="0" fontId="53" fillId="0" borderId="0" xfId="0" applyFont="1" applyAlignment="1">
      <alignment horizontal="right" vertical="center"/>
    </xf>
    <xf numFmtId="0" fontId="21" fillId="8" borderId="0" xfId="0" applyFont="1" applyFill="1" applyAlignment="1">
      <alignment vertical="center"/>
    </xf>
    <xf numFmtId="0" fontId="66" fillId="8" borderId="0" xfId="0" applyFont="1" applyFill="1" applyAlignment="1">
      <alignment vertical="center"/>
    </xf>
    <xf numFmtId="0" fontId="45" fillId="8" borderId="76" xfId="0" applyFont="1" applyFill="1" applyBorder="1" applyAlignment="1">
      <alignment vertical="center"/>
    </xf>
    <xf numFmtId="0" fontId="43" fillId="0" borderId="0" xfId="0" applyFont="1" applyAlignment="1">
      <alignment vertical="center"/>
    </xf>
    <xf numFmtId="0" fontId="45" fillId="8" borderId="77" xfId="0" applyFont="1" applyFill="1" applyBorder="1" applyAlignment="1">
      <alignment vertical="center"/>
    </xf>
    <xf numFmtId="0" fontId="66" fillId="8" borderId="77" xfId="0" applyFont="1" applyFill="1" applyBorder="1" applyAlignment="1">
      <alignment vertical="center"/>
    </xf>
    <xf numFmtId="0" fontId="32" fillId="3" borderId="27" xfId="0" applyFont="1" applyFill="1" applyBorder="1" applyAlignment="1">
      <alignment vertical="center"/>
    </xf>
    <xf numFmtId="0" fontId="26" fillId="3" borderId="27" xfId="0" applyFont="1" applyFill="1" applyBorder="1" applyAlignment="1">
      <alignment vertical="center"/>
    </xf>
    <xf numFmtId="0" fontId="24" fillId="5" borderId="1" xfId="0" applyFont="1" applyFill="1" applyBorder="1" applyAlignment="1">
      <alignment vertical="center"/>
    </xf>
    <xf numFmtId="3" fontId="0" fillId="5" borderId="1" xfId="0" applyNumberFormat="1" applyFill="1" applyBorder="1" applyAlignment="1">
      <alignment horizontal="center" vertical="center"/>
    </xf>
    <xf numFmtId="0" fontId="0" fillId="5" borderId="1" xfId="0" applyFill="1" applyBorder="1" applyAlignment="1">
      <alignment horizontal="center" vertical="center"/>
    </xf>
    <xf numFmtId="165" fontId="21" fillId="5" borderId="7" xfId="0" applyNumberFormat="1" applyFont="1" applyFill="1" applyBorder="1" applyAlignment="1">
      <alignment horizontal="center" vertical="center"/>
    </xf>
    <xf numFmtId="0" fontId="21" fillId="5" borderId="8" xfId="0" applyFont="1" applyFill="1" applyBorder="1" applyAlignment="1">
      <alignment vertical="center"/>
    </xf>
    <xf numFmtId="0" fontId="21" fillId="5" borderId="9" xfId="0" applyFont="1" applyFill="1" applyBorder="1" applyAlignment="1">
      <alignment vertical="center"/>
    </xf>
    <xf numFmtId="0" fontId="21" fillId="5" borderId="78" xfId="0" applyFont="1" applyFill="1" applyBorder="1" applyAlignment="1">
      <alignment vertical="center"/>
    </xf>
    <xf numFmtId="0" fontId="21" fillId="5" borderId="10" xfId="0" applyFont="1" applyFill="1" applyBorder="1" applyAlignment="1">
      <alignment vertical="center"/>
    </xf>
    <xf numFmtId="0" fontId="21" fillId="5" borderId="68" xfId="0" applyFont="1" applyFill="1" applyBorder="1" applyAlignment="1">
      <alignment vertical="center"/>
    </xf>
    <xf numFmtId="0" fontId="21" fillId="5" borderId="11" xfId="0" applyFont="1" applyFill="1" applyBorder="1" applyAlignment="1">
      <alignment vertical="center"/>
    </xf>
    <xf numFmtId="0" fontId="22" fillId="5" borderId="1" xfId="0" applyFont="1" applyFill="1" applyBorder="1" applyAlignment="1">
      <alignment vertical="center"/>
    </xf>
    <xf numFmtId="0" fontId="1" fillId="11" borderId="7" xfId="0" applyFont="1" applyFill="1" applyBorder="1" applyAlignment="1">
      <alignment horizontal="center" vertical="center"/>
    </xf>
    <xf numFmtId="0" fontId="21" fillId="11" borderId="7" xfId="0" applyFont="1" applyFill="1" applyBorder="1" applyAlignment="1">
      <alignment horizontal="center" vertical="center"/>
    </xf>
    <xf numFmtId="0" fontId="22" fillId="8" borderId="0" xfId="0" applyFont="1" applyFill="1" applyAlignment="1">
      <alignment vertical="center"/>
    </xf>
    <xf numFmtId="0" fontId="5" fillId="0" borderId="4" xfId="0" applyFont="1" applyBorder="1" applyAlignment="1">
      <alignment horizontal="center" vertical="center"/>
    </xf>
    <xf numFmtId="0" fontId="22" fillId="0" borderId="1" xfId="0" applyFont="1" applyBorder="1" applyAlignment="1">
      <alignment horizontal="left" vertical="center"/>
    </xf>
    <xf numFmtId="0" fontId="22" fillId="3" borderId="4" xfId="0" applyFont="1" applyFill="1" applyBorder="1" applyAlignment="1">
      <alignment horizontal="center" vertical="center"/>
    </xf>
    <xf numFmtId="0" fontId="19" fillId="5" borderId="1" xfId="0" applyFont="1" applyFill="1" applyBorder="1" applyAlignment="1">
      <alignment horizontal="left" vertical="center"/>
    </xf>
    <xf numFmtId="0" fontId="21" fillId="5" borderId="1" xfId="0" applyFont="1" applyFill="1" applyBorder="1" applyAlignment="1">
      <alignment vertical="center"/>
    </xf>
    <xf numFmtId="0" fontId="67" fillId="0" borderId="4" xfId="0" applyFont="1" applyBorder="1" applyAlignment="1">
      <alignment vertical="center"/>
    </xf>
    <xf numFmtId="0" fontId="68" fillId="5" borderId="1" xfId="0" applyFont="1" applyFill="1" applyBorder="1" applyAlignment="1">
      <alignment horizontal="center" vertical="center"/>
    </xf>
    <xf numFmtId="0" fontId="44" fillId="10" borderId="4" xfId="0" applyFont="1" applyFill="1" applyBorder="1" applyAlignment="1">
      <alignment vertical="center"/>
    </xf>
    <xf numFmtId="0" fontId="44" fillId="10" borderId="4" xfId="0" applyFont="1" applyFill="1" applyBorder="1" applyAlignment="1">
      <alignment horizontal="center" vertical="center"/>
    </xf>
    <xf numFmtId="0" fontId="24" fillId="3" borderId="80" xfId="5" applyFont="1" applyFill="1" applyBorder="1" applyAlignment="1">
      <alignment vertical="center" wrapText="1"/>
    </xf>
    <xf numFmtId="0" fontId="24" fillId="3" borderId="81" xfId="5" applyFont="1" applyFill="1" applyBorder="1" applyAlignment="1">
      <alignment horizontal="center" vertical="center" wrapText="1"/>
    </xf>
    <xf numFmtId="0" fontId="24" fillId="3" borderId="82" xfId="5" applyFont="1" applyFill="1" applyBorder="1" applyAlignment="1">
      <alignment horizontal="center" vertical="center" wrapText="1"/>
    </xf>
    <xf numFmtId="0" fontId="43" fillId="8" borderId="0" xfId="0" applyFont="1" applyFill="1" applyAlignment="1">
      <alignment horizontal="center" vertical="center"/>
    </xf>
    <xf numFmtId="0" fontId="44" fillId="8" borderId="0" xfId="0" applyFont="1" applyFill="1" applyAlignment="1">
      <alignment horizontal="center" vertical="center"/>
    </xf>
    <xf numFmtId="166" fontId="21" fillId="8" borderId="79" xfId="0" applyNumberFormat="1" applyFont="1" applyFill="1" applyBorder="1" applyAlignment="1">
      <alignment vertical="center"/>
    </xf>
    <xf numFmtId="166" fontId="21" fillId="8" borderId="0" xfId="0" applyNumberFormat="1" applyFont="1" applyFill="1" applyAlignment="1">
      <alignment vertical="center"/>
    </xf>
    <xf numFmtId="0" fontId="43" fillId="3" borderId="30" xfId="0" applyFont="1" applyFill="1" applyBorder="1" applyAlignment="1">
      <alignment vertical="center"/>
    </xf>
    <xf numFmtId="0" fontId="43" fillId="3" borderId="31" xfId="0" applyFont="1" applyFill="1" applyBorder="1" applyAlignment="1">
      <alignment vertical="center"/>
    </xf>
    <xf numFmtId="0" fontId="43" fillId="3" borderId="31" xfId="0" applyFont="1" applyFill="1" applyBorder="1" applyAlignment="1">
      <alignment horizontal="center" vertical="center"/>
    </xf>
    <xf numFmtId="0" fontId="43" fillId="3" borderId="83" xfId="0" applyFont="1" applyFill="1" applyBorder="1" applyAlignment="1">
      <alignment horizontal="center" vertical="center"/>
    </xf>
    <xf numFmtId="3" fontId="21" fillId="5" borderId="7" xfId="0" applyNumberFormat="1" applyFont="1" applyFill="1" applyBorder="1" applyAlignment="1">
      <alignment horizontal="center" vertical="center"/>
    </xf>
    <xf numFmtId="0" fontId="72" fillId="5" borderId="1" xfId="7" applyFill="1" applyBorder="1" applyAlignment="1">
      <alignment horizontal="center" vertical="center" wrapText="1"/>
    </xf>
    <xf numFmtId="0" fontId="72" fillId="5" borderId="1" xfId="7" applyFill="1" applyBorder="1" applyAlignment="1">
      <alignment vertical="center" wrapText="1"/>
    </xf>
    <xf numFmtId="0" fontId="21" fillId="0" borderId="0" xfId="0" applyFont="1" applyAlignment="1">
      <alignment horizontal="center" vertical="center" wrapText="1"/>
    </xf>
    <xf numFmtId="0" fontId="71" fillId="3" borderId="0" xfId="0" applyFont="1" applyFill="1" applyAlignment="1">
      <alignment horizontal="center" vertical="center"/>
    </xf>
    <xf numFmtId="0" fontId="53" fillId="0" borderId="68" xfId="0" applyFont="1" applyBorder="1" applyAlignment="1">
      <alignment horizontal="center" vertical="center" wrapText="1"/>
    </xf>
    <xf numFmtId="0" fontId="53" fillId="12" borderId="0" xfId="0" applyFont="1" applyFill="1" applyAlignment="1">
      <alignment horizontal="center" vertical="center"/>
    </xf>
    <xf numFmtId="0" fontId="56" fillId="0" borderId="0" xfId="0" applyFont="1" applyAlignment="1">
      <alignment horizontal="left" vertical="center" wrapText="1"/>
    </xf>
    <xf numFmtId="0" fontId="28" fillId="0" borderId="45" xfId="0" applyFont="1" applyBorder="1" applyAlignment="1">
      <alignment horizontal="left" vertical="center" wrapText="1"/>
    </xf>
    <xf numFmtId="0" fontId="28" fillId="0" borderId="46" xfId="0" applyFont="1" applyBorder="1" applyAlignment="1">
      <alignment horizontal="left" vertical="center" wrapText="1"/>
    </xf>
    <xf numFmtId="0" fontId="3" fillId="0" borderId="13" xfId="0" applyFont="1" applyBorder="1" applyAlignment="1">
      <alignment horizontal="center" vertical="center" wrapText="1"/>
    </xf>
    <xf numFmtId="0" fontId="3" fillId="0" borderId="36" xfId="0" applyFont="1" applyBorder="1" applyAlignment="1">
      <alignment horizontal="center" vertical="center" wrapText="1"/>
    </xf>
    <xf numFmtId="0" fontId="3" fillId="0" borderId="49" xfId="0" applyFont="1" applyBorder="1" applyAlignment="1">
      <alignment horizontal="center" vertical="center" wrapText="1"/>
    </xf>
    <xf numFmtId="0" fontId="0" fillId="0" borderId="44" xfId="0" applyBorder="1" applyAlignment="1">
      <alignment horizontal="center" vertical="center" wrapText="1"/>
    </xf>
    <xf numFmtId="0" fontId="0" fillId="0" borderId="36" xfId="0" applyBorder="1" applyAlignment="1">
      <alignment horizontal="center" vertical="center" wrapText="1"/>
    </xf>
    <xf numFmtId="0" fontId="0" fillId="0" borderId="13" xfId="0" applyBorder="1" applyAlignment="1">
      <alignment horizontal="center" vertical="center" wrapText="1"/>
    </xf>
    <xf numFmtId="0" fontId="28" fillId="9" borderId="12" xfId="0" applyFont="1" applyFill="1" applyBorder="1" applyAlignment="1">
      <alignment horizontal="center" vertical="center" wrapText="1"/>
    </xf>
    <xf numFmtId="0" fontId="28" fillId="9" borderId="4" xfId="0" applyFont="1" applyFill="1" applyBorder="1" applyAlignment="1">
      <alignment horizontal="center" vertical="center" wrapText="1"/>
    </xf>
    <xf numFmtId="0" fontId="28" fillId="9" borderId="2" xfId="0" applyFont="1" applyFill="1" applyBorder="1" applyAlignment="1">
      <alignment horizontal="center" vertical="center" wrapText="1"/>
    </xf>
    <xf numFmtId="0" fontId="28" fillId="9" borderId="15" xfId="0" applyFont="1" applyFill="1" applyBorder="1" applyAlignment="1">
      <alignment horizontal="center" vertical="center" wrapText="1"/>
    </xf>
    <xf numFmtId="0" fontId="3" fillId="0" borderId="44" xfId="0" applyFont="1" applyBorder="1" applyAlignment="1">
      <alignment horizontal="center" vertical="center" wrapText="1"/>
    </xf>
    <xf numFmtId="0" fontId="49" fillId="7" borderId="20" xfId="0" applyFont="1" applyFill="1" applyBorder="1" applyAlignment="1">
      <alignment horizontal="left" vertical="center" wrapText="1"/>
    </xf>
    <xf numFmtId="0" fontId="18" fillId="7" borderId="0" xfId="0" applyFont="1" applyFill="1" applyAlignment="1">
      <alignment horizontal="left" vertical="center" wrapText="1"/>
    </xf>
    <xf numFmtId="0" fontId="18" fillId="7" borderId="21" xfId="0" applyFont="1" applyFill="1" applyBorder="1" applyAlignment="1">
      <alignment horizontal="left" vertical="center" wrapText="1"/>
    </xf>
    <xf numFmtId="0" fontId="27" fillId="3" borderId="52" xfId="0" applyFont="1" applyFill="1" applyBorder="1" applyAlignment="1">
      <alignment horizontal="center" vertical="center" wrapText="1"/>
    </xf>
    <xf numFmtId="0" fontId="27" fillId="3" borderId="27" xfId="0" applyFont="1" applyFill="1" applyBorder="1" applyAlignment="1">
      <alignment horizontal="center" vertical="center" wrapText="1"/>
    </xf>
    <xf numFmtId="0" fontId="25" fillId="0" borderId="26" xfId="4" applyFont="1" applyBorder="1" applyAlignment="1">
      <alignment horizontal="left" vertical="center" wrapText="1"/>
    </xf>
    <xf numFmtId="0" fontId="25" fillId="0" borderId="32" xfId="4" applyFont="1" applyBorder="1" applyAlignment="1">
      <alignment horizontal="left" vertical="center" wrapText="1"/>
    </xf>
    <xf numFmtId="0" fontId="28" fillId="9" borderId="3" xfId="0" applyFont="1" applyFill="1" applyBorder="1" applyAlignment="1">
      <alignment horizontal="center" vertical="center" wrapText="1"/>
    </xf>
    <xf numFmtId="0" fontId="3" fillId="0" borderId="3" xfId="0" applyFont="1" applyBorder="1" applyAlignment="1">
      <alignment horizontal="center" vertical="center" wrapText="1"/>
    </xf>
    <xf numFmtId="168" fontId="28" fillId="0" borderId="42" xfId="0" applyNumberFormat="1" applyFont="1" applyBorder="1" applyAlignment="1">
      <alignment horizontal="left" vertical="center" wrapText="1"/>
    </xf>
    <xf numFmtId="168" fontId="28" fillId="0" borderId="72" xfId="0" applyNumberFormat="1" applyFont="1" applyBorder="1" applyAlignment="1">
      <alignment horizontal="left" vertical="center" wrapText="1"/>
    </xf>
    <xf numFmtId="0" fontId="23" fillId="0" borderId="2" xfId="0" applyFont="1" applyBorder="1" applyAlignment="1">
      <alignment horizontal="left" vertical="center" wrapText="1"/>
    </xf>
    <xf numFmtId="0" fontId="23" fillId="0" borderId="44" xfId="0" applyFont="1" applyBorder="1" applyAlignment="1">
      <alignment horizontal="left" vertical="center" wrapText="1"/>
    </xf>
    <xf numFmtId="0" fontId="28" fillId="0" borderId="4" xfId="0" applyFont="1" applyBorder="1" applyAlignment="1">
      <alignment horizontal="left" vertical="center" wrapText="1"/>
    </xf>
    <xf numFmtId="0" fontId="28" fillId="0" borderId="36" xfId="0" applyFont="1" applyBorder="1" applyAlignment="1">
      <alignment horizontal="left" vertical="center" wrapText="1"/>
    </xf>
    <xf numFmtId="0" fontId="30" fillId="3" borderId="33" xfId="0" applyFont="1" applyFill="1" applyBorder="1" applyAlignment="1">
      <alignment horizontal="center" vertical="center" wrapText="1"/>
    </xf>
    <xf numFmtId="0" fontId="30" fillId="3" borderId="35" xfId="0" applyFont="1" applyFill="1" applyBorder="1" applyAlignment="1">
      <alignment horizontal="center" vertical="center" wrapText="1"/>
    </xf>
    <xf numFmtId="0" fontId="30" fillId="3" borderId="26" xfId="0" applyFont="1" applyFill="1" applyBorder="1" applyAlignment="1">
      <alignment horizontal="left" vertical="center" wrapText="1"/>
    </xf>
    <xf numFmtId="0" fontId="30" fillId="3" borderId="27" xfId="0" applyFont="1" applyFill="1" applyBorder="1" applyAlignment="1">
      <alignment horizontal="left" vertical="center" wrapText="1"/>
    </xf>
    <xf numFmtId="0" fontId="38" fillId="4" borderId="26" xfId="0" applyFont="1" applyFill="1" applyBorder="1" applyAlignment="1">
      <alignment horizontal="center" vertical="center" wrapText="1"/>
    </xf>
    <xf numFmtId="0" fontId="38" fillId="4" borderId="28" xfId="0" applyFont="1" applyFill="1" applyBorder="1" applyAlignment="1">
      <alignment horizontal="center" vertical="center" wrapText="1"/>
    </xf>
    <xf numFmtId="0" fontId="38" fillId="4" borderId="27" xfId="0" applyFont="1" applyFill="1" applyBorder="1" applyAlignment="1">
      <alignment horizontal="center" vertical="center" wrapText="1"/>
    </xf>
    <xf numFmtId="0" fontId="27" fillId="3" borderId="69" xfId="0" applyFont="1" applyFill="1" applyBorder="1" applyAlignment="1">
      <alignment horizontal="center" vertical="center" wrapText="1"/>
    </xf>
    <xf numFmtId="0" fontId="27" fillId="3" borderId="19" xfId="0" applyFont="1" applyFill="1" applyBorder="1" applyAlignment="1">
      <alignment horizontal="center" vertical="center" wrapText="1"/>
    </xf>
    <xf numFmtId="0" fontId="27" fillId="3" borderId="16" xfId="0" applyFont="1" applyFill="1" applyBorder="1" applyAlignment="1">
      <alignment horizontal="center" vertical="center" wrapText="1"/>
    </xf>
    <xf numFmtId="0" fontId="27" fillId="3" borderId="24" xfId="0" applyFont="1" applyFill="1" applyBorder="1" applyAlignment="1">
      <alignment horizontal="center" vertical="center" wrapText="1"/>
    </xf>
    <xf numFmtId="0" fontId="30" fillId="3" borderId="26" xfId="0" applyFont="1" applyFill="1" applyBorder="1" applyAlignment="1">
      <alignment horizontal="center" vertical="center" wrapText="1"/>
    </xf>
    <xf numFmtId="0" fontId="30" fillId="3" borderId="28" xfId="0" applyFont="1" applyFill="1" applyBorder="1" applyAlignment="1">
      <alignment horizontal="center" vertical="center" wrapText="1"/>
    </xf>
    <xf numFmtId="0" fontId="30" fillId="3" borderId="27" xfId="0" applyFont="1" applyFill="1" applyBorder="1" applyAlignment="1">
      <alignment horizontal="center" vertical="center" wrapText="1"/>
    </xf>
    <xf numFmtId="0" fontId="5" fillId="5" borderId="33" xfId="0" applyFont="1" applyFill="1" applyBorder="1" applyAlignment="1">
      <alignment horizontal="center" vertical="center" wrapText="1"/>
    </xf>
    <xf numFmtId="0" fontId="5" fillId="5" borderId="34" xfId="0" applyFont="1" applyFill="1" applyBorder="1" applyAlignment="1">
      <alignment horizontal="center" vertical="center" wrapText="1"/>
    </xf>
    <xf numFmtId="0" fontId="5" fillId="5" borderId="35" xfId="0" applyFont="1" applyFill="1" applyBorder="1" applyAlignment="1">
      <alignment horizontal="center" vertical="center" wrapText="1"/>
    </xf>
    <xf numFmtId="169" fontId="23" fillId="0" borderId="38" xfId="6" applyNumberFormat="1" applyFont="1" applyBorder="1" applyAlignment="1">
      <alignment horizontal="left" vertical="center" wrapText="1"/>
    </xf>
    <xf numFmtId="169" fontId="23" fillId="0" borderId="39" xfId="6" applyNumberFormat="1" applyFont="1" applyBorder="1" applyAlignment="1">
      <alignment horizontal="left" vertical="center" wrapText="1"/>
    </xf>
    <xf numFmtId="0" fontId="28" fillId="0" borderId="73" xfId="0" applyFont="1" applyBorder="1" applyAlignment="1">
      <alignment horizontal="right" vertical="center" wrapText="1"/>
    </xf>
    <xf numFmtId="0" fontId="28" fillId="0" borderId="74" xfId="0" applyFont="1" applyBorder="1" applyAlignment="1">
      <alignment horizontal="right" vertical="center" wrapText="1"/>
    </xf>
    <xf numFmtId="0" fontId="23" fillId="0" borderId="38" xfId="0" applyFont="1" applyBorder="1" applyAlignment="1">
      <alignment horizontal="left" vertical="center" wrapText="1"/>
    </xf>
    <xf numFmtId="0" fontId="23" fillId="0" borderId="39" xfId="0" applyFont="1" applyBorder="1" applyAlignment="1">
      <alignment horizontal="left" vertical="center" wrapText="1"/>
    </xf>
    <xf numFmtId="0" fontId="72" fillId="0" borderId="2" xfId="7" applyBorder="1" applyAlignment="1">
      <alignment horizontal="left" vertical="center" wrapText="1"/>
    </xf>
    <xf numFmtId="0" fontId="59" fillId="0" borderId="2" xfId="0" applyFont="1" applyBorder="1" applyAlignment="1">
      <alignment horizontal="left" vertical="center" wrapText="1"/>
    </xf>
    <xf numFmtId="0" fontId="59" fillId="0" borderId="44" xfId="0" applyFont="1" applyBorder="1" applyAlignment="1">
      <alignment horizontal="left" vertical="center" wrapText="1"/>
    </xf>
    <xf numFmtId="0" fontId="5" fillId="5" borderId="19" xfId="0" applyFont="1" applyFill="1" applyBorder="1" applyAlignment="1">
      <alignment horizontal="center" vertical="center" wrapText="1"/>
    </xf>
    <xf numFmtId="0" fontId="5" fillId="5" borderId="24" xfId="0" applyFont="1" applyFill="1" applyBorder="1" applyAlignment="1">
      <alignment horizontal="center" vertical="center" wrapText="1"/>
    </xf>
    <xf numFmtId="0" fontId="24" fillId="3" borderId="26" xfId="0" applyFont="1" applyFill="1" applyBorder="1" applyAlignment="1">
      <alignment horizontal="center" vertical="center" wrapText="1"/>
    </xf>
    <xf numFmtId="0" fontId="24" fillId="3" borderId="28" xfId="0" applyFont="1" applyFill="1" applyBorder="1" applyAlignment="1">
      <alignment horizontal="center" vertical="center" wrapText="1"/>
    </xf>
    <xf numFmtId="0" fontId="24" fillId="3" borderId="23" xfId="0" applyFont="1" applyFill="1" applyBorder="1" applyAlignment="1">
      <alignment horizontal="center" vertical="center" wrapText="1"/>
    </xf>
    <xf numFmtId="0" fontId="24" fillId="3" borderId="24" xfId="0" applyFont="1" applyFill="1" applyBorder="1" applyAlignment="1">
      <alignment horizontal="center" vertical="center" wrapText="1"/>
    </xf>
    <xf numFmtId="0" fontId="0" fillId="0" borderId="18" xfId="0" applyBorder="1" applyAlignment="1">
      <alignment horizontal="center" vertical="center" wrapText="1"/>
    </xf>
    <xf numFmtId="0" fontId="0" fillId="0" borderId="17"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22" xfId="0" applyBorder="1" applyAlignment="1">
      <alignment horizontal="center" vertical="center" wrapText="1"/>
    </xf>
    <xf numFmtId="0" fontId="0" fillId="0" borderId="23" xfId="0" applyBorder="1" applyAlignment="1">
      <alignment horizontal="center" vertical="center" wrapText="1"/>
    </xf>
    <xf numFmtId="0" fontId="0" fillId="0" borderId="24" xfId="0" applyBorder="1" applyAlignment="1">
      <alignment horizontal="center" vertical="center" wrapText="1"/>
    </xf>
    <xf numFmtId="0" fontId="18" fillId="7" borderId="18" xfId="0" applyFont="1" applyFill="1" applyBorder="1" applyAlignment="1">
      <alignment horizontal="left" vertical="center" wrapText="1"/>
    </xf>
    <xf numFmtId="0" fontId="18" fillId="7" borderId="17" xfId="0" applyFont="1" applyFill="1" applyBorder="1" applyAlignment="1">
      <alignment horizontal="left" vertical="center" wrapText="1"/>
    </xf>
    <xf numFmtId="0" fontId="18" fillId="7" borderId="19" xfId="0" applyFont="1" applyFill="1" applyBorder="1" applyAlignment="1">
      <alignment horizontal="left" vertical="center" wrapText="1"/>
    </xf>
    <xf numFmtId="0" fontId="39" fillId="7" borderId="22" xfId="0" applyFont="1" applyFill="1" applyBorder="1" applyAlignment="1">
      <alignment horizontal="left" vertical="center" wrapText="1"/>
    </xf>
    <xf numFmtId="0" fontId="39" fillId="7" borderId="23" xfId="0" applyFont="1" applyFill="1" applyBorder="1" applyAlignment="1">
      <alignment horizontal="left" vertical="center" wrapText="1"/>
    </xf>
    <xf numFmtId="0" fontId="39" fillId="7" borderId="24" xfId="0" applyFont="1" applyFill="1" applyBorder="1" applyAlignment="1">
      <alignment horizontal="left" vertical="center" wrapText="1"/>
    </xf>
    <xf numFmtId="0" fontId="18" fillId="7" borderId="20" xfId="0" applyFont="1" applyFill="1" applyBorder="1" applyAlignment="1">
      <alignment horizontal="left" vertical="center" wrapText="1"/>
    </xf>
    <xf numFmtId="0" fontId="5" fillId="5" borderId="21" xfId="0" applyFont="1" applyFill="1" applyBorder="1" applyAlignment="1">
      <alignment horizontal="center" vertical="center" wrapText="1"/>
    </xf>
    <xf numFmtId="0" fontId="3" fillId="0" borderId="41" xfId="0" applyFont="1" applyBorder="1" applyAlignment="1">
      <alignment horizontal="center" vertical="center" wrapText="1"/>
    </xf>
    <xf numFmtId="0" fontId="5" fillId="5" borderId="58" xfId="0" applyFont="1" applyFill="1" applyBorder="1" applyAlignment="1">
      <alignment horizontal="center" vertical="center" wrapText="1"/>
    </xf>
    <xf numFmtId="0" fontId="5" fillId="5" borderId="59" xfId="0" applyFont="1" applyFill="1" applyBorder="1" applyAlignment="1">
      <alignment horizontal="center" vertical="center" wrapText="1"/>
    </xf>
    <xf numFmtId="0" fontId="28" fillId="9" borderId="51" xfId="0" applyFont="1" applyFill="1" applyBorder="1" applyAlignment="1">
      <alignment horizontal="center" vertical="center" wrapText="1"/>
    </xf>
    <xf numFmtId="0" fontId="28" fillId="9" borderId="5" xfId="0" applyFont="1" applyFill="1" applyBorder="1" applyAlignment="1">
      <alignment horizontal="center" vertical="center" wrapText="1"/>
    </xf>
    <xf numFmtId="0" fontId="28" fillId="9" borderId="10" xfId="0" applyFont="1" applyFill="1" applyBorder="1" applyAlignment="1">
      <alignment horizontal="center" vertical="center" wrapText="1"/>
    </xf>
    <xf numFmtId="0" fontId="28" fillId="9" borderId="50" xfId="0" applyFont="1" applyFill="1" applyBorder="1" applyAlignment="1">
      <alignment horizontal="center" vertical="center" wrapText="1"/>
    </xf>
    <xf numFmtId="0" fontId="28" fillId="9" borderId="71" xfId="0" applyFont="1" applyFill="1" applyBorder="1" applyAlignment="1">
      <alignment horizontal="center" vertical="center" wrapText="1"/>
    </xf>
    <xf numFmtId="0" fontId="28" fillId="9" borderId="1" xfId="0" applyFont="1" applyFill="1" applyBorder="1" applyAlignment="1">
      <alignment horizontal="center" vertical="center" wrapText="1"/>
    </xf>
    <xf numFmtId="0" fontId="28" fillId="9" borderId="29" xfId="0" applyFont="1" applyFill="1" applyBorder="1" applyAlignment="1">
      <alignment horizontal="center" vertical="center" wrapText="1"/>
    </xf>
    <xf numFmtId="0" fontId="0" fillId="0" borderId="41" xfId="0" applyBorder="1" applyAlignment="1">
      <alignment horizontal="center" vertical="center" wrapText="1"/>
    </xf>
    <xf numFmtId="0" fontId="5" fillId="3" borderId="26" xfId="5" applyFont="1" applyFill="1" applyBorder="1" applyAlignment="1">
      <alignment horizontal="center" vertical="center"/>
    </xf>
    <xf numFmtId="0" fontId="5" fillId="3" borderId="28" xfId="5" applyFont="1" applyFill="1" applyBorder="1" applyAlignment="1">
      <alignment horizontal="center" vertical="center"/>
    </xf>
    <xf numFmtId="0" fontId="5" fillId="3" borderId="27" xfId="5" applyFont="1" applyFill="1" applyBorder="1" applyAlignment="1">
      <alignment horizontal="center" vertical="center"/>
    </xf>
    <xf numFmtId="0" fontId="24" fillId="3" borderId="26" xfId="0" applyFont="1" applyFill="1" applyBorder="1" applyAlignment="1">
      <alignment horizontal="center" vertical="center"/>
    </xf>
    <xf numFmtId="0" fontId="24" fillId="3" borderId="27" xfId="0" applyFont="1" applyFill="1" applyBorder="1" applyAlignment="1">
      <alignment horizontal="center" vertical="center"/>
    </xf>
    <xf numFmtId="0" fontId="8" fillId="0" borderId="5" xfId="0" applyFont="1" applyBorder="1" applyAlignment="1">
      <alignment horizontal="center" vertical="center"/>
    </xf>
    <xf numFmtId="0" fontId="8" fillId="0" borderId="7" xfId="0" applyFont="1" applyBorder="1" applyAlignment="1">
      <alignment horizontal="center" vertical="center"/>
    </xf>
    <xf numFmtId="0" fontId="5" fillId="3" borderId="26" xfId="0" applyFont="1" applyFill="1" applyBorder="1" applyAlignment="1">
      <alignment horizontal="center" vertical="center"/>
    </xf>
    <xf numFmtId="0" fontId="5" fillId="3" borderId="28" xfId="0" applyFont="1" applyFill="1" applyBorder="1" applyAlignment="1">
      <alignment horizontal="center" vertical="center"/>
    </xf>
    <xf numFmtId="0" fontId="5" fillId="3" borderId="27" xfId="0" applyFont="1" applyFill="1" applyBorder="1" applyAlignment="1">
      <alignment horizontal="center" vertical="center"/>
    </xf>
    <xf numFmtId="0" fontId="24" fillId="3" borderId="28" xfId="0" applyFont="1" applyFill="1" applyBorder="1" applyAlignment="1">
      <alignment horizontal="center" vertical="center"/>
    </xf>
    <xf numFmtId="0" fontId="67" fillId="0" borderId="1" xfId="0" applyFont="1" applyBorder="1" applyAlignment="1">
      <alignment horizontal="left" vertical="center"/>
    </xf>
    <xf numFmtId="0" fontId="19" fillId="0" borderId="0" xfId="0" applyFont="1" applyAlignment="1">
      <alignment horizontal="left" vertical="center"/>
    </xf>
    <xf numFmtId="0" fontId="24" fillId="3" borderId="18" xfId="0" applyFont="1" applyFill="1" applyBorder="1" applyAlignment="1">
      <alignment horizontal="center" vertical="center"/>
    </xf>
    <xf numFmtId="0" fontId="24" fillId="3" borderId="19" xfId="0" applyFont="1" applyFill="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25" fillId="3" borderId="8" xfId="0" applyFont="1" applyFill="1" applyBorder="1" applyAlignment="1">
      <alignment horizontal="center" vertical="center"/>
    </xf>
    <xf numFmtId="0" fontId="25" fillId="3" borderId="9" xfId="0" applyFont="1" applyFill="1" applyBorder="1" applyAlignment="1">
      <alignment horizontal="center" vertical="center"/>
    </xf>
    <xf numFmtId="0" fontId="25" fillId="3" borderId="78" xfId="0" applyFont="1" applyFill="1" applyBorder="1" applyAlignment="1">
      <alignment horizontal="center" vertical="center"/>
    </xf>
    <xf numFmtId="0" fontId="32" fillId="3" borderId="26" xfId="0" applyFont="1" applyFill="1" applyBorder="1" applyAlignment="1">
      <alignment horizontal="center" vertical="center"/>
    </xf>
    <xf numFmtId="0" fontId="32" fillId="3" borderId="28" xfId="0" applyFont="1" applyFill="1" applyBorder="1" applyAlignment="1">
      <alignment horizontal="center" vertical="center"/>
    </xf>
    <xf numFmtId="0" fontId="32" fillId="3" borderId="26" xfId="0" applyFont="1" applyFill="1" applyBorder="1" applyAlignment="1">
      <alignment horizontal="center" vertical="center" wrapText="1"/>
    </xf>
    <xf numFmtId="0" fontId="32" fillId="3" borderId="27" xfId="0" applyFont="1" applyFill="1" applyBorder="1" applyAlignment="1">
      <alignment horizontal="center" vertical="center"/>
    </xf>
    <xf numFmtId="0" fontId="1" fillId="0" borderId="0" xfId="0" applyFont="1" applyAlignment="1">
      <alignment horizontal="center" vertical="center"/>
    </xf>
    <xf numFmtId="0" fontId="20" fillId="3" borderId="26" xfId="0" applyFont="1" applyFill="1" applyBorder="1" applyAlignment="1">
      <alignment horizontal="center" vertical="center" wrapText="1"/>
    </xf>
    <xf numFmtId="0" fontId="20" fillId="3" borderId="28" xfId="0" applyFont="1" applyFill="1" applyBorder="1" applyAlignment="1">
      <alignment horizontal="center" vertical="center" wrapText="1"/>
    </xf>
    <xf numFmtId="0" fontId="20" fillId="3" borderId="27" xfId="0" applyFont="1" applyFill="1" applyBorder="1" applyAlignment="1">
      <alignment horizontal="center" vertical="center" wrapText="1"/>
    </xf>
    <xf numFmtId="0" fontId="25" fillId="3" borderId="26" xfId="0" applyFont="1" applyFill="1" applyBorder="1" applyAlignment="1">
      <alignment horizontal="center" vertical="center"/>
    </xf>
    <xf numFmtId="0" fontId="25" fillId="3" borderId="28" xfId="0" applyFont="1" applyFill="1" applyBorder="1" applyAlignment="1">
      <alignment horizontal="center" vertical="center"/>
    </xf>
    <xf numFmtId="0" fontId="25" fillId="3" borderId="27" xfId="0" applyFont="1" applyFill="1" applyBorder="1" applyAlignment="1">
      <alignment horizontal="center" vertical="center"/>
    </xf>
    <xf numFmtId="0" fontId="20" fillId="3" borderId="26" xfId="0" applyFont="1" applyFill="1" applyBorder="1" applyAlignment="1">
      <alignment horizontal="center" vertical="center"/>
    </xf>
    <xf numFmtId="0" fontId="20" fillId="3" borderId="27" xfId="0" applyFont="1" applyFill="1" applyBorder="1" applyAlignment="1">
      <alignment horizontal="center" vertical="center"/>
    </xf>
    <xf numFmtId="0" fontId="33" fillId="3" borderId="26" xfId="0" applyFont="1" applyFill="1" applyBorder="1" applyAlignment="1">
      <alignment horizontal="center" vertical="center"/>
    </xf>
    <xf numFmtId="0" fontId="33" fillId="3" borderId="28" xfId="0" applyFont="1" applyFill="1" applyBorder="1" applyAlignment="1">
      <alignment horizontal="center" vertical="center"/>
    </xf>
    <xf numFmtId="0" fontId="33" fillId="3" borderId="27" xfId="0" applyFont="1" applyFill="1" applyBorder="1" applyAlignment="1">
      <alignment horizontal="center" vertical="center"/>
    </xf>
    <xf numFmtId="0" fontId="20" fillId="3" borderId="64" xfId="0" applyFont="1" applyFill="1" applyBorder="1" applyAlignment="1">
      <alignment horizontal="center" vertical="center"/>
    </xf>
    <xf numFmtId="0" fontId="20" fillId="3" borderId="60" xfId="0" applyFont="1" applyFill="1" applyBorder="1" applyAlignment="1">
      <alignment horizontal="center" vertical="center"/>
    </xf>
    <xf numFmtId="0" fontId="35" fillId="3" borderId="26" xfId="0" applyFont="1" applyFill="1" applyBorder="1" applyAlignment="1">
      <alignment horizontal="center" vertical="center"/>
    </xf>
    <xf numFmtId="0" fontId="35" fillId="3" borderId="28" xfId="0" applyFont="1" applyFill="1" applyBorder="1" applyAlignment="1">
      <alignment horizontal="center" vertical="center"/>
    </xf>
    <xf numFmtId="0" fontId="35" fillId="3" borderId="27" xfId="0" applyFont="1" applyFill="1" applyBorder="1" applyAlignment="1">
      <alignment horizontal="center" vertical="center"/>
    </xf>
    <xf numFmtId="0" fontId="62" fillId="0" borderId="0" xfId="0" applyFont="1" applyAlignment="1">
      <alignment horizontal="left" vertical="center"/>
    </xf>
    <xf numFmtId="0" fontId="35" fillId="3" borderId="64" xfId="0" applyFont="1" applyFill="1" applyBorder="1" applyAlignment="1">
      <alignment horizontal="center" vertical="center"/>
    </xf>
    <xf numFmtId="0" fontId="35" fillId="3" borderId="65" xfId="0" applyFont="1" applyFill="1" applyBorder="1" applyAlignment="1">
      <alignment horizontal="center" vertical="center"/>
    </xf>
    <xf numFmtId="0" fontId="35" fillId="3" borderId="60" xfId="0" applyFont="1" applyFill="1" applyBorder="1" applyAlignment="1">
      <alignment horizontal="center" vertical="center"/>
    </xf>
    <xf numFmtId="0" fontId="26" fillId="3" borderId="26" xfId="0" applyFont="1" applyFill="1" applyBorder="1" applyAlignment="1">
      <alignment horizontal="center" vertical="center"/>
    </xf>
    <xf numFmtId="0" fontId="26" fillId="3" borderId="28" xfId="0" applyFont="1" applyFill="1" applyBorder="1" applyAlignment="1">
      <alignment horizontal="center" vertical="center"/>
    </xf>
    <xf numFmtId="0" fontId="26" fillId="3" borderId="27" xfId="0" applyFont="1" applyFill="1" applyBorder="1" applyAlignment="1">
      <alignment horizontal="center" vertical="center"/>
    </xf>
    <xf numFmtId="0" fontId="42" fillId="10" borderId="5" xfId="0" applyFont="1" applyFill="1" applyBorder="1" applyAlignment="1">
      <alignment horizontal="left" vertical="center"/>
    </xf>
    <xf numFmtId="0" fontId="42" fillId="10" borderId="6" xfId="0" applyFont="1" applyFill="1" applyBorder="1" applyAlignment="1">
      <alignment horizontal="left" vertical="center"/>
    </xf>
    <xf numFmtId="0" fontId="42" fillId="10" borderId="7" xfId="0" applyFont="1" applyFill="1" applyBorder="1" applyAlignment="1">
      <alignment horizontal="left" vertical="center"/>
    </xf>
    <xf numFmtId="0" fontId="42" fillId="3" borderId="5" xfId="0" applyFont="1" applyFill="1" applyBorder="1" applyAlignment="1">
      <alignment horizontal="center" vertical="center"/>
    </xf>
    <xf numFmtId="0" fontId="42" fillId="3" borderId="6" xfId="0" applyFont="1" applyFill="1" applyBorder="1" applyAlignment="1">
      <alignment horizontal="center" vertical="center"/>
    </xf>
    <xf numFmtId="0" fontId="42" fillId="3" borderId="7" xfId="0" applyFont="1" applyFill="1" applyBorder="1" applyAlignment="1">
      <alignment horizontal="center" vertical="center"/>
    </xf>
    <xf numFmtId="0" fontId="5" fillId="3" borderId="5" xfId="0" applyFont="1" applyFill="1" applyBorder="1" applyAlignment="1">
      <alignment horizontal="center" vertical="center"/>
    </xf>
    <xf numFmtId="0" fontId="5" fillId="3" borderId="6" xfId="0" applyFont="1" applyFill="1" applyBorder="1" applyAlignment="1">
      <alignment horizontal="center" vertical="center"/>
    </xf>
    <xf numFmtId="0" fontId="5" fillId="3" borderId="7" xfId="0" applyFont="1" applyFill="1" applyBorder="1" applyAlignment="1">
      <alignment horizontal="center" vertical="center"/>
    </xf>
    <xf numFmtId="0" fontId="26" fillId="3" borderId="26" xfId="0" applyFont="1" applyFill="1" applyBorder="1" applyAlignment="1">
      <alignment horizontal="center" vertical="center" wrapText="1"/>
    </xf>
    <xf numFmtId="0" fontId="0" fillId="0" borderId="0" xfId="0" applyAlignment="1">
      <alignment horizontal="center" vertical="center"/>
    </xf>
    <xf numFmtId="0" fontId="5" fillId="8" borderId="5" xfId="0" applyFont="1" applyFill="1" applyBorder="1" applyAlignment="1">
      <alignment horizontal="center" vertical="center"/>
    </xf>
    <xf numFmtId="0" fontId="5" fillId="8" borderId="7" xfId="0" applyFont="1" applyFill="1" applyBorder="1" applyAlignment="1">
      <alignment horizontal="center" vertical="center"/>
    </xf>
    <xf numFmtId="0" fontId="26" fillId="3" borderId="5" xfId="0" applyFont="1" applyFill="1" applyBorder="1" applyAlignment="1">
      <alignment horizontal="left" vertical="center"/>
    </xf>
    <xf numFmtId="0" fontId="26" fillId="3" borderId="6" xfId="0" applyFont="1" applyFill="1" applyBorder="1" applyAlignment="1">
      <alignment horizontal="left" vertical="center"/>
    </xf>
    <xf numFmtId="0" fontId="26" fillId="3" borderId="7" xfId="0" applyFont="1" applyFill="1" applyBorder="1" applyAlignment="1">
      <alignment horizontal="left" vertical="center"/>
    </xf>
    <xf numFmtId="0" fontId="48" fillId="3" borderId="18" xfId="0" applyFont="1" applyFill="1" applyBorder="1" applyAlignment="1">
      <alignment horizontal="center" vertical="center"/>
    </xf>
    <xf numFmtId="0" fontId="48" fillId="3" borderId="17" xfId="0" applyFont="1" applyFill="1" applyBorder="1" applyAlignment="1">
      <alignment horizontal="center" vertical="center"/>
    </xf>
    <xf numFmtId="0" fontId="48" fillId="3" borderId="19" xfId="0" applyFont="1" applyFill="1" applyBorder="1" applyAlignment="1">
      <alignment horizontal="center" vertical="center"/>
    </xf>
    <xf numFmtId="0" fontId="20" fillId="3" borderId="5" xfId="0" applyFont="1" applyFill="1" applyBorder="1" applyAlignment="1">
      <alignment horizontal="center" vertical="center"/>
    </xf>
    <xf numFmtId="0" fontId="20" fillId="3" borderId="7" xfId="0" applyFont="1" applyFill="1" applyBorder="1" applyAlignment="1">
      <alignment horizontal="center" vertical="center"/>
    </xf>
    <xf numFmtId="0" fontId="69" fillId="13" borderId="8" xfId="0" applyFont="1" applyFill="1" applyBorder="1" applyAlignment="1">
      <alignment horizontal="left" vertical="center" wrapText="1"/>
    </xf>
    <xf numFmtId="0" fontId="69" fillId="13" borderId="9" xfId="0" applyFont="1" applyFill="1" applyBorder="1" applyAlignment="1">
      <alignment horizontal="left" vertical="center" wrapText="1"/>
    </xf>
    <xf numFmtId="0" fontId="69" fillId="13" borderId="78" xfId="0" applyFont="1" applyFill="1" applyBorder="1" applyAlignment="1">
      <alignment horizontal="left" vertical="center" wrapText="1"/>
    </xf>
    <xf numFmtId="0" fontId="69" fillId="13" borderId="79" xfId="0" applyFont="1" applyFill="1" applyBorder="1" applyAlignment="1">
      <alignment horizontal="left" vertical="center" wrapText="1"/>
    </xf>
    <xf numFmtId="0" fontId="69" fillId="13" borderId="0" xfId="0" applyFont="1" applyFill="1" applyAlignment="1">
      <alignment horizontal="left" vertical="center" wrapText="1"/>
    </xf>
    <xf numFmtId="0" fontId="69" fillId="13" borderId="84" xfId="0" applyFont="1" applyFill="1" applyBorder="1" applyAlignment="1">
      <alignment horizontal="left" vertical="center" wrapText="1"/>
    </xf>
    <xf numFmtId="0" fontId="8" fillId="6" borderId="79" xfId="0" applyFont="1" applyFill="1" applyBorder="1" applyAlignment="1">
      <alignment horizontal="left" vertical="center"/>
    </xf>
    <xf numFmtId="0" fontId="8" fillId="6" borderId="0" xfId="0" applyFont="1" applyFill="1" applyAlignment="1">
      <alignment horizontal="left" vertical="center"/>
    </xf>
    <xf numFmtId="0" fontId="8" fillId="6" borderId="84" xfId="0" applyFont="1" applyFill="1" applyBorder="1" applyAlignment="1">
      <alignment horizontal="left" vertical="center"/>
    </xf>
    <xf numFmtId="0" fontId="8" fillId="6" borderId="10" xfId="0" applyFont="1" applyFill="1" applyBorder="1" applyAlignment="1">
      <alignment horizontal="left" vertical="center"/>
    </xf>
    <xf numFmtId="0" fontId="8" fillId="6" borderId="68" xfId="0" applyFont="1" applyFill="1" applyBorder="1" applyAlignment="1">
      <alignment horizontal="left" vertical="center"/>
    </xf>
    <xf numFmtId="0" fontId="8" fillId="6" borderId="11" xfId="0" applyFont="1" applyFill="1" applyBorder="1" applyAlignment="1">
      <alignment horizontal="left" vertical="center"/>
    </xf>
  </cellXfs>
  <cellStyles count="8">
    <cellStyle name="Comma" xfId="6" builtinId="3"/>
    <cellStyle name="Hyperlink" xfId="7" builtinId="8"/>
    <cellStyle name="Normal" xfId="0" builtinId="0"/>
    <cellStyle name="Normal 2" xfId="2" xr:uid="{ECDFB783-93D6-7E4D-ADB6-44E3685BFF55}"/>
    <cellStyle name="Normal 3" xfId="4" xr:uid="{4EB053FE-799A-49DF-8CB1-7498D9B010BB}"/>
    <cellStyle name="Normal_138x138@bp" xfId="3" xr:uid="{F1F0BA44-91F0-9242-B956-887B8B5C667A}"/>
    <cellStyle name="Percent" xfId="1" builtinId="5"/>
    <cellStyle name="標準 3" xfId="5" xr:uid="{2D678A21-6C89-4F5F-9BD2-425359013A65}"/>
  </cellStyles>
  <dxfs count="0"/>
  <tableStyles count="0" defaultTableStyle="TableStyleMedium2" defaultPivotStyle="PivotStyleLight16"/>
  <colors>
    <mruColors>
      <color rgb="FFEBF1D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101600</xdr:colOff>
          <xdr:row>67</xdr:row>
          <xdr:rowOff>12700</xdr:rowOff>
        </xdr:from>
        <xdr:to>
          <xdr:col>4</xdr:col>
          <xdr:colOff>317500</xdr:colOff>
          <xdr:row>67</xdr:row>
          <xdr:rowOff>152400</xdr:rowOff>
        </xdr:to>
        <xdr:sp macro="" textlink="">
          <xdr:nvSpPr>
            <xdr:cNvPr id="13327" name="Check Box 15" hidden="1">
              <a:extLst>
                <a:ext uri="{63B3BB69-23CF-44E3-9099-C40C66FF867C}">
                  <a14:compatExt spid="_x0000_s13327"/>
                </a:ext>
                <a:ext uri="{FF2B5EF4-FFF2-40B4-BE49-F238E27FC236}">
                  <a16:creationId xmlns:a16="http://schemas.microsoft.com/office/drawing/2014/main" id="{00000000-0008-0000-0000-00000F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101600</xdr:colOff>
          <xdr:row>68</xdr:row>
          <xdr:rowOff>12700</xdr:rowOff>
        </xdr:from>
        <xdr:to>
          <xdr:col>4</xdr:col>
          <xdr:colOff>317500</xdr:colOff>
          <xdr:row>68</xdr:row>
          <xdr:rowOff>152400</xdr:rowOff>
        </xdr:to>
        <xdr:sp macro="" textlink="">
          <xdr:nvSpPr>
            <xdr:cNvPr id="13329" name="Check Box 17" hidden="1">
              <a:extLst>
                <a:ext uri="{63B3BB69-23CF-44E3-9099-C40C66FF867C}">
                  <a14:compatExt spid="_x0000_s13329"/>
                </a:ext>
                <a:ext uri="{FF2B5EF4-FFF2-40B4-BE49-F238E27FC236}">
                  <a16:creationId xmlns:a16="http://schemas.microsoft.com/office/drawing/2014/main" id="{00000000-0008-0000-0000-000011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101600</xdr:colOff>
          <xdr:row>69</xdr:row>
          <xdr:rowOff>12700</xdr:rowOff>
        </xdr:from>
        <xdr:to>
          <xdr:col>4</xdr:col>
          <xdr:colOff>317500</xdr:colOff>
          <xdr:row>69</xdr:row>
          <xdr:rowOff>152400</xdr:rowOff>
        </xdr:to>
        <xdr:sp macro="" textlink="">
          <xdr:nvSpPr>
            <xdr:cNvPr id="13331" name="Check Box 19" hidden="1">
              <a:extLst>
                <a:ext uri="{63B3BB69-23CF-44E3-9099-C40C66FF867C}">
                  <a14:compatExt spid="_x0000_s13331"/>
                </a:ext>
                <a:ext uri="{FF2B5EF4-FFF2-40B4-BE49-F238E27FC236}">
                  <a16:creationId xmlns:a16="http://schemas.microsoft.com/office/drawing/2014/main" id="{00000000-0008-0000-0000-000013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101600</xdr:colOff>
          <xdr:row>70</xdr:row>
          <xdr:rowOff>12700</xdr:rowOff>
        </xdr:from>
        <xdr:to>
          <xdr:col>4</xdr:col>
          <xdr:colOff>317500</xdr:colOff>
          <xdr:row>70</xdr:row>
          <xdr:rowOff>152400</xdr:rowOff>
        </xdr:to>
        <xdr:sp macro="" textlink="">
          <xdr:nvSpPr>
            <xdr:cNvPr id="13333" name="Check Box 21" hidden="1">
              <a:extLst>
                <a:ext uri="{63B3BB69-23CF-44E3-9099-C40C66FF867C}">
                  <a14:compatExt spid="_x0000_s13333"/>
                </a:ext>
                <a:ext uri="{FF2B5EF4-FFF2-40B4-BE49-F238E27FC236}">
                  <a16:creationId xmlns:a16="http://schemas.microsoft.com/office/drawing/2014/main" id="{00000000-0008-0000-0000-000015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101600</xdr:colOff>
          <xdr:row>71</xdr:row>
          <xdr:rowOff>12700</xdr:rowOff>
        </xdr:from>
        <xdr:to>
          <xdr:col>4</xdr:col>
          <xdr:colOff>317500</xdr:colOff>
          <xdr:row>71</xdr:row>
          <xdr:rowOff>152400</xdr:rowOff>
        </xdr:to>
        <xdr:sp macro="" textlink="">
          <xdr:nvSpPr>
            <xdr:cNvPr id="13334" name="Check Box 22" hidden="1">
              <a:extLst>
                <a:ext uri="{63B3BB69-23CF-44E3-9099-C40C66FF867C}">
                  <a14:compatExt spid="_x0000_s13334"/>
                </a:ext>
                <a:ext uri="{FF2B5EF4-FFF2-40B4-BE49-F238E27FC236}">
                  <a16:creationId xmlns:a16="http://schemas.microsoft.com/office/drawing/2014/main" id="{00000000-0008-0000-0000-000016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101600</xdr:colOff>
          <xdr:row>72</xdr:row>
          <xdr:rowOff>12700</xdr:rowOff>
        </xdr:from>
        <xdr:to>
          <xdr:col>4</xdr:col>
          <xdr:colOff>317500</xdr:colOff>
          <xdr:row>72</xdr:row>
          <xdr:rowOff>152400</xdr:rowOff>
        </xdr:to>
        <xdr:sp macro="" textlink="">
          <xdr:nvSpPr>
            <xdr:cNvPr id="13336" name="Check Box 24" hidden="1">
              <a:extLst>
                <a:ext uri="{63B3BB69-23CF-44E3-9099-C40C66FF867C}">
                  <a14:compatExt spid="_x0000_s13336"/>
                </a:ext>
                <a:ext uri="{FF2B5EF4-FFF2-40B4-BE49-F238E27FC236}">
                  <a16:creationId xmlns:a16="http://schemas.microsoft.com/office/drawing/2014/main" id="{00000000-0008-0000-0000-000018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101600</xdr:colOff>
          <xdr:row>73</xdr:row>
          <xdr:rowOff>12700</xdr:rowOff>
        </xdr:from>
        <xdr:to>
          <xdr:col>4</xdr:col>
          <xdr:colOff>317500</xdr:colOff>
          <xdr:row>73</xdr:row>
          <xdr:rowOff>152400</xdr:rowOff>
        </xdr:to>
        <xdr:sp macro="" textlink="">
          <xdr:nvSpPr>
            <xdr:cNvPr id="13337" name="Check Box 25" hidden="1">
              <a:extLst>
                <a:ext uri="{63B3BB69-23CF-44E3-9099-C40C66FF867C}">
                  <a14:compatExt spid="_x0000_s13337"/>
                </a:ext>
                <a:ext uri="{FF2B5EF4-FFF2-40B4-BE49-F238E27FC236}">
                  <a16:creationId xmlns:a16="http://schemas.microsoft.com/office/drawing/2014/main" id="{00000000-0008-0000-0000-000019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101600</xdr:colOff>
          <xdr:row>74</xdr:row>
          <xdr:rowOff>12700</xdr:rowOff>
        </xdr:from>
        <xdr:to>
          <xdr:col>4</xdr:col>
          <xdr:colOff>317500</xdr:colOff>
          <xdr:row>74</xdr:row>
          <xdr:rowOff>152400</xdr:rowOff>
        </xdr:to>
        <xdr:sp macro="" textlink="">
          <xdr:nvSpPr>
            <xdr:cNvPr id="13339" name="Check Box 27" hidden="1">
              <a:extLst>
                <a:ext uri="{63B3BB69-23CF-44E3-9099-C40C66FF867C}">
                  <a14:compatExt spid="_x0000_s13339"/>
                </a:ext>
                <a:ext uri="{FF2B5EF4-FFF2-40B4-BE49-F238E27FC236}">
                  <a16:creationId xmlns:a16="http://schemas.microsoft.com/office/drawing/2014/main" id="{00000000-0008-0000-0000-00001B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0</xdr:col>
      <xdr:colOff>217715</xdr:colOff>
      <xdr:row>0</xdr:row>
      <xdr:rowOff>136072</xdr:rowOff>
    </xdr:from>
    <xdr:to>
      <xdr:col>1</xdr:col>
      <xdr:colOff>1147002</xdr:colOff>
      <xdr:row>6</xdr:row>
      <xdr:rowOff>179294</xdr:rowOff>
    </xdr:to>
    <xdr:pic>
      <xdr:nvPicPr>
        <xdr:cNvPr id="2" name="Picture 5">
          <a:extLst>
            <a:ext uri="{FF2B5EF4-FFF2-40B4-BE49-F238E27FC236}">
              <a16:creationId xmlns:a16="http://schemas.microsoft.com/office/drawing/2014/main" id="{00000000-0008-0000-0100-000002000000}"/>
            </a:ext>
          </a:extLst>
        </xdr:cNvPr>
        <xdr:cNvPicPr>
          <a:picLocks noChangeAspect="1" noChangeArrowheads="1"/>
        </xdr:cNvPicPr>
      </xdr:nvPicPr>
      <xdr:blipFill rotWithShape="1">
        <a:blip xmlns:r="http://schemas.openxmlformats.org/officeDocument/2006/relationships" r:embed="rId1"/>
        <a:srcRect l="10153" r="8629" b="7428"/>
        <a:stretch/>
      </xdr:blipFill>
      <xdr:spPr bwMode="auto">
        <a:xfrm>
          <a:off x="217715" y="136072"/>
          <a:ext cx="1759323" cy="193461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14.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4.v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jerry.ling@worldtaekwondo.org" TargetMode="Externa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en.wikipedia.org/wiki/Korea_Electric_Power_Corporation" TargetMode="External"/><Relationship Id="rId1" Type="http://schemas.openxmlformats.org/officeDocument/2006/relationships/hyperlink" Target="https://home.kepco.co.kr/kepco/EN/F/htmlView/ENFBHP00103.do?menuCd=EN060201"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2.vml"/></Relationships>
</file>

<file path=xl/worksheets/_rels/sheet9.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C5C6CC-2F82-4352-ABFB-FE4999C97DD3}">
  <sheetPr>
    <tabColor rgb="FF92D050"/>
  </sheetPr>
  <dimension ref="A2:L84"/>
  <sheetViews>
    <sheetView showGridLines="0" topLeftCell="A34" zoomScale="150" zoomScaleNormal="150" workbookViewId="0">
      <selection activeCell="B11" sqref="B11:E15"/>
    </sheetView>
  </sheetViews>
  <sheetFormatPr defaultColWidth="10.8515625" defaultRowHeight="14.25"/>
  <cols>
    <col min="1" max="1" width="5.0546875" style="13" customWidth="1"/>
    <col min="2" max="2" width="56.96875" style="13" customWidth="1"/>
    <col min="3" max="3" width="11.34375" style="13" customWidth="1"/>
    <col min="4" max="4" width="12.453125" style="13" customWidth="1"/>
    <col min="5" max="5" width="47.59765625" style="13" customWidth="1"/>
    <col min="6" max="16384" width="10.8515625" style="13"/>
  </cols>
  <sheetData>
    <row r="2" spans="1:5" ht="21" customHeight="1">
      <c r="B2" s="207" t="s">
        <v>0</v>
      </c>
      <c r="C2" s="207"/>
      <c r="D2" s="207"/>
      <c r="E2" s="207"/>
    </row>
    <row r="3" spans="1:5" ht="20.25" customHeight="1">
      <c r="B3" s="206" t="s">
        <v>1</v>
      </c>
      <c r="C3" s="206"/>
      <c r="D3" s="206"/>
      <c r="E3" s="206"/>
    </row>
    <row r="4" spans="1:5" ht="20.25" customHeight="1">
      <c r="B4" s="206"/>
      <c r="C4" s="206"/>
      <c r="D4" s="206"/>
      <c r="E4" s="206"/>
    </row>
    <row r="5" spans="1:5" ht="14.25" customHeight="1">
      <c r="B5" s="208" t="s">
        <v>2</v>
      </c>
      <c r="C5" s="208"/>
      <c r="D5" s="208"/>
      <c r="E5" s="208"/>
    </row>
    <row r="6" spans="1:5">
      <c r="B6" s="146"/>
      <c r="C6" s="146"/>
      <c r="D6" s="146"/>
      <c r="E6" s="146"/>
    </row>
    <row r="7" spans="1:5">
      <c r="A7" s="139" t="s">
        <v>3</v>
      </c>
      <c r="B7" s="103" t="s">
        <v>4</v>
      </c>
    </row>
    <row r="8" spans="1:5">
      <c r="B8" s="13" t="s">
        <v>5</v>
      </c>
    </row>
    <row r="9" spans="1:5">
      <c r="B9" s="141" t="s">
        <v>6</v>
      </c>
    </row>
    <row r="10" spans="1:5">
      <c r="B10" s="103" t="s">
        <v>7</v>
      </c>
    </row>
    <row r="11" spans="1:5">
      <c r="B11" s="209" t="s">
        <v>8</v>
      </c>
      <c r="C11" s="209"/>
      <c r="D11" s="209"/>
      <c r="E11" s="209"/>
    </row>
    <row r="12" spans="1:5">
      <c r="B12" s="209"/>
      <c r="C12" s="209"/>
      <c r="D12" s="209"/>
      <c r="E12" s="209"/>
    </row>
    <row r="13" spans="1:5">
      <c r="B13" s="209"/>
      <c r="C13" s="209"/>
      <c r="D13" s="209"/>
      <c r="E13" s="209"/>
    </row>
    <row r="14" spans="1:5">
      <c r="B14" s="209"/>
      <c r="C14" s="209"/>
      <c r="D14" s="209"/>
      <c r="E14" s="209"/>
    </row>
    <row r="15" spans="1:5">
      <c r="B15" s="209"/>
      <c r="C15" s="209"/>
      <c r="D15" s="209"/>
      <c r="E15" s="209"/>
    </row>
    <row r="18" spans="1:12">
      <c r="A18" s="139" t="s">
        <v>9</v>
      </c>
      <c r="B18" s="103" t="s">
        <v>10</v>
      </c>
    </row>
    <row r="19" spans="1:12">
      <c r="B19" s="13" t="s">
        <v>11</v>
      </c>
    </row>
    <row r="20" spans="1:12" ht="14.25" customHeight="1">
      <c r="B20" s="210" t="s">
        <v>12</v>
      </c>
      <c r="C20" s="210"/>
      <c r="D20" s="210"/>
      <c r="E20" s="210"/>
      <c r="F20" s="147"/>
      <c r="G20" s="147"/>
      <c r="H20" s="147"/>
      <c r="I20" s="147"/>
      <c r="J20" s="147"/>
      <c r="K20" s="147"/>
      <c r="L20" s="147"/>
    </row>
    <row r="21" spans="1:12">
      <c r="B21" s="210"/>
      <c r="C21" s="210"/>
      <c r="D21" s="210"/>
      <c r="E21" s="210"/>
      <c r="F21" s="147"/>
      <c r="G21" s="147"/>
      <c r="H21" s="147"/>
      <c r="I21" s="147"/>
      <c r="J21" s="147"/>
      <c r="K21" s="147"/>
      <c r="L21" s="147"/>
    </row>
    <row r="22" spans="1:12">
      <c r="B22" s="103" t="s">
        <v>7</v>
      </c>
    </row>
    <row r="23" spans="1:12">
      <c r="B23" s="209" t="s">
        <v>8</v>
      </c>
      <c r="C23" s="209"/>
      <c r="D23" s="209"/>
      <c r="E23" s="209"/>
    </row>
    <row r="24" spans="1:12">
      <c r="B24" s="209"/>
      <c r="C24" s="209"/>
      <c r="D24" s="209"/>
      <c r="E24" s="209"/>
    </row>
    <row r="25" spans="1:12">
      <c r="B25" s="209"/>
      <c r="C25" s="209"/>
      <c r="D25" s="209"/>
      <c r="E25" s="209"/>
    </row>
    <row r="26" spans="1:12">
      <c r="B26" s="209"/>
      <c r="C26" s="209"/>
      <c r="D26" s="209"/>
      <c r="E26" s="209"/>
    </row>
    <row r="27" spans="1:12">
      <c r="B27" s="209"/>
      <c r="C27" s="209"/>
      <c r="D27" s="209"/>
      <c r="E27" s="209"/>
    </row>
    <row r="30" spans="1:12">
      <c r="A30" s="139" t="s">
        <v>13</v>
      </c>
      <c r="B30" s="103" t="s">
        <v>14</v>
      </c>
      <c r="E30" s="145" t="s">
        <v>15</v>
      </c>
    </row>
    <row r="31" spans="1:12">
      <c r="B31" s="156" t="s">
        <v>16</v>
      </c>
      <c r="C31" s="156"/>
      <c r="D31" s="156"/>
      <c r="E31" s="157"/>
    </row>
    <row r="32" spans="1:12">
      <c r="B32" s="158" t="s">
        <v>17</v>
      </c>
      <c r="C32" s="158"/>
      <c r="D32" s="158"/>
      <c r="E32" s="159"/>
    </row>
    <row r="33" spans="1:12">
      <c r="B33" s="158" t="s">
        <v>18</v>
      </c>
      <c r="C33" s="158"/>
      <c r="D33" s="158"/>
      <c r="E33" s="159"/>
    </row>
    <row r="34" spans="1:12">
      <c r="B34" s="158" t="s">
        <v>19</v>
      </c>
      <c r="C34" s="158"/>
      <c r="D34" s="158"/>
      <c r="E34" s="159"/>
    </row>
    <row r="37" spans="1:12">
      <c r="A37" s="139" t="s">
        <v>20</v>
      </c>
      <c r="B37" s="103" t="s">
        <v>21</v>
      </c>
    </row>
    <row r="38" spans="1:12">
      <c r="B38" s="13" t="s">
        <v>22</v>
      </c>
    </row>
    <row r="39" spans="1:12" ht="12.75" customHeight="1">
      <c r="B39" s="210" t="s">
        <v>23</v>
      </c>
      <c r="C39" s="210"/>
      <c r="D39" s="210"/>
      <c r="E39" s="210"/>
      <c r="F39" s="147"/>
      <c r="G39" s="147"/>
      <c r="H39" s="147"/>
      <c r="I39" s="147"/>
      <c r="J39" s="147"/>
      <c r="K39" s="147"/>
      <c r="L39" s="147"/>
    </row>
    <row r="40" spans="1:12">
      <c r="B40" s="103" t="s">
        <v>7</v>
      </c>
    </row>
    <row r="41" spans="1:12">
      <c r="B41" s="209" t="s">
        <v>8</v>
      </c>
      <c r="C41" s="209"/>
      <c r="D41" s="209"/>
      <c r="E41" s="209"/>
    </row>
    <row r="42" spans="1:12">
      <c r="B42" s="209"/>
      <c r="C42" s="209"/>
      <c r="D42" s="209"/>
      <c r="E42" s="209"/>
    </row>
    <row r="43" spans="1:12">
      <c r="B43" s="209"/>
      <c r="C43" s="209"/>
      <c r="D43" s="209"/>
      <c r="E43" s="209"/>
    </row>
    <row r="44" spans="1:12">
      <c r="B44" s="209"/>
      <c r="C44" s="209"/>
      <c r="D44" s="209"/>
      <c r="E44" s="209"/>
    </row>
    <row r="45" spans="1:12">
      <c r="B45" s="209"/>
      <c r="C45" s="209"/>
      <c r="D45" s="209"/>
      <c r="E45" s="209"/>
    </row>
    <row r="47" spans="1:12">
      <c r="A47" s="139" t="s">
        <v>24</v>
      </c>
      <c r="B47" s="103" t="s">
        <v>25</v>
      </c>
      <c r="E47" s="140" t="s">
        <v>26</v>
      </c>
    </row>
    <row r="48" spans="1:12">
      <c r="A48" s="139"/>
      <c r="E48" s="142"/>
    </row>
    <row r="49" spans="1:5">
      <c r="A49" s="139"/>
      <c r="B49" s="141" t="s">
        <v>27</v>
      </c>
      <c r="D49" s="160"/>
      <c r="E49" s="143" t="s">
        <v>28</v>
      </c>
    </row>
    <row r="51" spans="1:5">
      <c r="A51" s="139" t="s">
        <v>29</v>
      </c>
      <c r="B51" s="103" t="s">
        <v>30</v>
      </c>
      <c r="E51" s="140" t="s">
        <v>26</v>
      </c>
    </row>
    <row r="52" spans="1:5">
      <c r="E52" s="142"/>
    </row>
    <row r="55" spans="1:5">
      <c r="A55" s="139" t="s">
        <v>29</v>
      </c>
      <c r="B55" s="103" t="s">
        <v>31</v>
      </c>
      <c r="E55" s="140" t="s">
        <v>26</v>
      </c>
    </row>
    <row r="56" spans="1:5">
      <c r="A56" s="139"/>
      <c r="E56" s="142"/>
    </row>
    <row r="57" spans="1:5">
      <c r="A57" s="139"/>
      <c r="B57" s="141" t="s">
        <v>32</v>
      </c>
    </row>
    <row r="59" spans="1:5">
      <c r="A59" s="139" t="s">
        <v>33</v>
      </c>
      <c r="B59" s="103" t="s">
        <v>34</v>
      </c>
    </row>
    <row r="60" spans="1:5">
      <c r="B60" s="141" t="s">
        <v>35</v>
      </c>
      <c r="E60" s="143" t="s">
        <v>8</v>
      </c>
    </row>
    <row r="61" spans="1:5">
      <c r="B61" s="141" t="s">
        <v>36</v>
      </c>
    </row>
    <row r="63" spans="1:5">
      <c r="A63" s="139" t="s">
        <v>37</v>
      </c>
      <c r="B63" s="103" t="s">
        <v>38</v>
      </c>
      <c r="E63" s="140" t="s">
        <v>26</v>
      </c>
    </row>
    <row r="64" spans="1:5">
      <c r="B64" s="141" t="s">
        <v>39</v>
      </c>
      <c r="E64" s="142"/>
    </row>
    <row r="65" spans="1:6">
      <c r="B65" s="141" t="s">
        <v>40</v>
      </c>
    </row>
    <row r="66" spans="1:6">
      <c r="B66" s="141"/>
    </row>
    <row r="67" spans="1:6">
      <c r="A67" s="139" t="s">
        <v>41</v>
      </c>
      <c r="B67" s="103" t="s">
        <v>42</v>
      </c>
      <c r="E67" s="140" t="s">
        <v>43</v>
      </c>
    </row>
    <row r="68" spans="1:6" ht="14.25" customHeight="1">
      <c r="A68" s="139"/>
      <c r="B68" s="163" t="s">
        <v>44</v>
      </c>
      <c r="D68" s="156"/>
      <c r="E68" s="157"/>
      <c r="F68" s="161"/>
    </row>
    <row r="69" spans="1:6" ht="14.25" customHeight="1">
      <c r="A69" s="139"/>
      <c r="B69" s="163" t="s">
        <v>45</v>
      </c>
      <c r="C69" s="158"/>
      <c r="D69" s="156"/>
      <c r="E69" s="157"/>
      <c r="F69" s="161"/>
    </row>
    <row r="70" spans="1:6" ht="14.25" customHeight="1">
      <c r="A70" s="139"/>
      <c r="B70" s="163" t="s">
        <v>46</v>
      </c>
      <c r="C70" s="158"/>
      <c r="D70" s="156"/>
      <c r="E70" s="157"/>
      <c r="F70" s="161"/>
    </row>
    <row r="71" spans="1:6" ht="14.25" customHeight="1">
      <c r="A71" s="139"/>
      <c r="B71" s="163" t="s">
        <v>47</v>
      </c>
      <c r="C71" s="158"/>
      <c r="D71" s="156"/>
      <c r="E71" s="157"/>
      <c r="F71" s="161"/>
    </row>
    <row r="72" spans="1:6" ht="14.25" customHeight="1">
      <c r="A72" s="139"/>
      <c r="B72" s="163" t="s">
        <v>48</v>
      </c>
      <c r="C72" s="158"/>
      <c r="D72" s="156"/>
      <c r="E72" s="157"/>
      <c r="F72" s="161"/>
    </row>
    <row r="73" spans="1:6" ht="14.25" customHeight="1">
      <c r="A73" s="139"/>
      <c r="B73" s="163" t="s">
        <v>49</v>
      </c>
      <c r="C73" s="158"/>
      <c r="D73" s="156"/>
      <c r="E73" s="157"/>
      <c r="F73" s="161"/>
    </row>
    <row r="74" spans="1:6" ht="14.25" customHeight="1">
      <c r="B74" s="163" t="s">
        <v>50</v>
      </c>
      <c r="C74" s="158"/>
      <c r="D74" s="156"/>
      <c r="E74" s="157"/>
    </row>
    <row r="75" spans="1:6" ht="14.25" customHeight="1">
      <c r="B75" s="165" t="s">
        <v>51</v>
      </c>
      <c r="C75" s="158"/>
      <c r="D75" s="166"/>
      <c r="E75" s="159"/>
    </row>
    <row r="76" spans="1:6">
      <c r="B76" s="141" t="s">
        <v>52</v>
      </c>
      <c r="D76" s="162"/>
      <c r="E76" s="143" t="s">
        <v>8</v>
      </c>
    </row>
    <row r="78" spans="1:6">
      <c r="B78" s="164" t="s">
        <v>53</v>
      </c>
    </row>
    <row r="79" spans="1:6">
      <c r="B79" s="209" t="s">
        <v>8</v>
      </c>
      <c r="C79" s="209"/>
      <c r="D79" s="209"/>
      <c r="E79" s="209"/>
    </row>
    <row r="80" spans="1:6">
      <c r="B80" s="209"/>
      <c r="C80" s="209"/>
      <c r="D80" s="209"/>
      <c r="E80" s="209"/>
    </row>
    <row r="81" spans="2:5">
      <c r="B81" s="209"/>
      <c r="C81" s="209"/>
      <c r="D81" s="209"/>
      <c r="E81" s="209"/>
    </row>
    <row r="82" spans="2:5">
      <c r="B82" s="209"/>
      <c r="C82" s="209"/>
      <c r="D82" s="209"/>
      <c r="E82" s="209"/>
    </row>
    <row r="83" spans="2:5">
      <c r="B83" s="209"/>
      <c r="C83" s="209"/>
      <c r="D83" s="209"/>
      <c r="E83" s="209"/>
    </row>
    <row r="84" spans="2:5">
      <c r="B84" s="209"/>
      <c r="C84" s="209"/>
      <c r="D84" s="209"/>
      <c r="E84" s="209"/>
    </row>
  </sheetData>
  <mergeCells count="9">
    <mergeCell ref="B3:E4"/>
    <mergeCell ref="B2:E2"/>
    <mergeCell ref="B5:E5"/>
    <mergeCell ref="B79:E84"/>
    <mergeCell ref="B23:E27"/>
    <mergeCell ref="B41:E45"/>
    <mergeCell ref="B20:E21"/>
    <mergeCell ref="B39:E39"/>
    <mergeCell ref="B11:E15"/>
  </mergeCells>
  <dataValidations count="1">
    <dataValidation type="list" showInputMessage="1" showErrorMessage="1" sqref="E31:E34" xr:uid="{A689B394-2C16-4A41-9440-E21ED71599BC}">
      <formula1>"Yes, No"</formula1>
    </dataValidation>
  </dataValidation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3327" r:id="rId4" name="Check Box 15">
              <controlPr defaultSize="0" autoFill="0" autoLine="0" autoPict="0">
                <anchor moveWithCells="1">
                  <from>
                    <xdr:col>4</xdr:col>
                    <xdr:colOff>101600</xdr:colOff>
                    <xdr:row>67</xdr:row>
                    <xdr:rowOff>12700</xdr:rowOff>
                  </from>
                  <to>
                    <xdr:col>4</xdr:col>
                    <xdr:colOff>317500</xdr:colOff>
                    <xdr:row>67</xdr:row>
                    <xdr:rowOff>152400</xdr:rowOff>
                  </to>
                </anchor>
              </controlPr>
            </control>
          </mc:Choice>
        </mc:AlternateContent>
        <mc:AlternateContent xmlns:mc="http://schemas.openxmlformats.org/markup-compatibility/2006">
          <mc:Choice Requires="x14">
            <control shapeId="13329" r:id="rId5" name="Check Box 17">
              <controlPr defaultSize="0" autoFill="0" autoLine="0" autoPict="0">
                <anchor moveWithCells="1">
                  <from>
                    <xdr:col>4</xdr:col>
                    <xdr:colOff>101600</xdr:colOff>
                    <xdr:row>68</xdr:row>
                    <xdr:rowOff>12700</xdr:rowOff>
                  </from>
                  <to>
                    <xdr:col>4</xdr:col>
                    <xdr:colOff>317500</xdr:colOff>
                    <xdr:row>68</xdr:row>
                    <xdr:rowOff>152400</xdr:rowOff>
                  </to>
                </anchor>
              </controlPr>
            </control>
          </mc:Choice>
        </mc:AlternateContent>
        <mc:AlternateContent xmlns:mc="http://schemas.openxmlformats.org/markup-compatibility/2006">
          <mc:Choice Requires="x14">
            <control shapeId="13331" r:id="rId6" name="Check Box 19">
              <controlPr defaultSize="0" autoFill="0" autoLine="0" autoPict="0">
                <anchor moveWithCells="1">
                  <from>
                    <xdr:col>4</xdr:col>
                    <xdr:colOff>101600</xdr:colOff>
                    <xdr:row>69</xdr:row>
                    <xdr:rowOff>12700</xdr:rowOff>
                  </from>
                  <to>
                    <xdr:col>4</xdr:col>
                    <xdr:colOff>317500</xdr:colOff>
                    <xdr:row>69</xdr:row>
                    <xdr:rowOff>152400</xdr:rowOff>
                  </to>
                </anchor>
              </controlPr>
            </control>
          </mc:Choice>
        </mc:AlternateContent>
        <mc:AlternateContent xmlns:mc="http://schemas.openxmlformats.org/markup-compatibility/2006">
          <mc:Choice Requires="x14">
            <control shapeId="13333" r:id="rId7" name="Check Box 21">
              <controlPr defaultSize="0" autoFill="0" autoLine="0" autoPict="0">
                <anchor moveWithCells="1">
                  <from>
                    <xdr:col>4</xdr:col>
                    <xdr:colOff>101600</xdr:colOff>
                    <xdr:row>70</xdr:row>
                    <xdr:rowOff>12700</xdr:rowOff>
                  </from>
                  <to>
                    <xdr:col>4</xdr:col>
                    <xdr:colOff>317500</xdr:colOff>
                    <xdr:row>70</xdr:row>
                    <xdr:rowOff>152400</xdr:rowOff>
                  </to>
                </anchor>
              </controlPr>
            </control>
          </mc:Choice>
        </mc:AlternateContent>
        <mc:AlternateContent xmlns:mc="http://schemas.openxmlformats.org/markup-compatibility/2006">
          <mc:Choice Requires="x14">
            <control shapeId="13334" r:id="rId8" name="Check Box 22">
              <controlPr defaultSize="0" autoFill="0" autoLine="0" autoPict="0">
                <anchor moveWithCells="1">
                  <from>
                    <xdr:col>4</xdr:col>
                    <xdr:colOff>101600</xdr:colOff>
                    <xdr:row>71</xdr:row>
                    <xdr:rowOff>12700</xdr:rowOff>
                  </from>
                  <to>
                    <xdr:col>4</xdr:col>
                    <xdr:colOff>317500</xdr:colOff>
                    <xdr:row>71</xdr:row>
                    <xdr:rowOff>152400</xdr:rowOff>
                  </to>
                </anchor>
              </controlPr>
            </control>
          </mc:Choice>
        </mc:AlternateContent>
        <mc:AlternateContent xmlns:mc="http://schemas.openxmlformats.org/markup-compatibility/2006">
          <mc:Choice Requires="x14">
            <control shapeId="13336" r:id="rId9" name="Check Box 24">
              <controlPr defaultSize="0" autoFill="0" autoLine="0" autoPict="0">
                <anchor moveWithCells="1">
                  <from>
                    <xdr:col>4</xdr:col>
                    <xdr:colOff>101600</xdr:colOff>
                    <xdr:row>72</xdr:row>
                    <xdr:rowOff>12700</xdr:rowOff>
                  </from>
                  <to>
                    <xdr:col>4</xdr:col>
                    <xdr:colOff>317500</xdr:colOff>
                    <xdr:row>72</xdr:row>
                    <xdr:rowOff>152400</xdr:rowOff>
                  </to>
                </anchor>
              </controlPr>
            </control>
          </mc:Choice>
        </mc:AlternateContent>
        <mc:AlternateContent xmlns:mc="http://schemas.openxmlformats.org/markup-compatibility/2006">
          <mc:Choice Requires="x14">
            <control shapeId="13337" r:id="rId10" name="Check Box 25">
              <controlPr defaultSize="0" autoFill="0" autoLine="0" autoPict="0">
                <anchor moveWithCells="1">
                  <from>
                    <xdr:col>4</xdr:col>
                    <xdr:colOff>101600</xdr:colOff>
                    <xdr:row>73</xdr:row>
                    <xdr:rowOff>12700</xdr:rowOff>
                  </from>
                  <to>
                    <xdr:col>4</xdr:col>
                    <xdr:colOff>317500</xdr:colOff>
                    <xdr:row>73</xdr:row>
                    <xdr:rowOff>152400</xdr:rowOff>
                  </to>
                </anchor>
              </controlPr>
            </control>
          </mc:Choice>
        </mc:AlternateContent>
        <mc:AlternateContent xmlns:mc="http://schemas.openxmlformats.org/markup-compatibility/2006">
          <mc:Choice Requires="x14">
            <control shapeId="13339" r:id="rId11" name="Check Box 27">
              <controlPr defaultSize="0" autoFill="0" autoLine="0" autoPict="0">
                <anchor moveWithCells="1">
                  <from>
                    <xdr:col>4</xdr:col>
                    <xdr:colOff>101600</xdr:colOff>
                    <xdr:row>74</xdr:row>
                    <xdr:rowOff>12700</xdr:rowOff>
                  </from>
                  <to>
                    <xdr:col>4</xdr:col>
                    <xdr:colOff>317500</xdr:colOff>
                    <xdr:row>74</xdr:row>
                    <xdr:rowOff>152400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showInputMessage="1" showErrorMessage="1" xr:uid="{6640B39B-43A7-4918-9332-A4401C938247}">
          <x14:formula1>
            <xm:f>Lists!$A$5:$A$7</xm:f>
          </x14:formula1>
          <xm:sqref>E52</xm:sqref>
        </x14:dataValidation>
        <x14:dataValidation type="list" showInputMessage="1" showErrorMessage="1" xr:uid="{308A1568-BA8E-4DAF-92E0-F854A936F951}">
          <x14:formula1>
            <xm:f>Lists!$A$9:$A$11</xm:f>
          </x14:formula1>
          <xm:sqref>E64</xm:sqref>
        </x14:dataValidation>
        <x14:dataValidation type="list" showInputMessage="1" showErrorMessage="1" xr:uid="{E4327969-410B-4437-B008-B37CF350720F}">
          <x14:formula1>
            <xm:f>Lists!$A$2:$A$3</xm:f>
          </x14:formula1>
          <xm:sqref>E48 E56</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68B348-2368-EB4D-BE16-734CEEDC959E}">
  <dimension ref="B1:O67"/>
  <sheetViews>
    <sheetView showGridLines="0" zoomScale="130" zoomScaleNormal="130" workbookViewId="0">
      <selection activeCell="B7" sqref="B7"/>
    </sheetView>
  </sheetViews>
  <sheetFormatPr defaultColWidth="10.8515625" defaultRowHeight="15"/>
  <cols>
    <col min="1" max="1" width="10.8515625" style="1"/>
    <col min="2" max="2" width="27.8671875" style="1" customWidth="1"/>
    <col min="3" max="3" width="20.09765625" style="1" customWidth="1"/>
    <col min="4" max="4" width="20.9609375" style="1" customWidth="1"/>
    <col min="5" max="5" width="27.375" style="1" customWidth="1"/>
    <col min="6" max="6" width="23.1796875" style="1" customWidth="1"/>
    <col min="7" max="7" width="14.91796875" style="1" customWidth="1"/>
    <col min="8" max="8" width="22.8125" style="1" customWidth="1"/>
    <col min="9" max="9" width="20.09765625" style="1" customWidth="1"/>
    <col min="10" max="10" width="21.0859375" style="1" customWidth="1"/>
    <col min="11" max="11" width="21.33203125" style="1" customWidth="1"/>
    <col min="12" max="12" width="12.9453125" style="1" customWidth="1"/>
    <col min="13" max="13" width="12.82421875" style="1" customWidth="1"/>
    <col min="14" max="14" width="10.8515625" style="1"/>
    <col min="15" max="15" width="16.15234375" style="1" bestFit="1" customWidth="1"/>
    <col min="16" max="16384" width="10.8515625" style="1"/>
  </cols>
  <sheetData>
    <row r="1" spans="2:5" ht="15.75" thickBot="1"/>
    <row r="2" spans="2:5" ht="24" customHeight="1" thickBot="1">
      <c r="B2" s="356" t="s">
        <v>266</v>
      </c>
      <c r="C2" s="345"/>
      <c r="D2" s="345"/>
      <c r="E2" s="346"/>
    </row>
    <row r="3" spans="2:5" ht="27.75" customHeight="1" thickBot="1">
      <c r="B3" s="340" t="s">
        <v>267</v>
      </c>
      <c r="C3" s="340"/>
      <c r="D3" s="340"/>
      <c r="E3" s="340"/>
    </row>
    <row r="4" spans="2:5" ht="24" customHeight="1" thickBot="1">
      <c r="B4" s="344" t="s">
        <v>381</v>
      </c>
      <c r="C4" s="345"/>
      <c r="D4" s="345"/>
      <c r="E4" s="346"/>
    </row>
    <row r="5" spans="2:5" ht="15.75" thickBot="1">
      <c r="B5" s="357"/>
      <c r="C5" s="357"/>
      <c r="D5" s="357"/>
      <c r="E5" s="357"/>
    </row>
    <row r="6" spans="2:5" ht="23.1" customHeight="1" thickBot="1">
      <c r="B6" s="344" t="s">
        <v>382</v>
      </c>
      <c r="C6" s="345"/>
      <c r="D6" s="345"/>
      <c r="E6" s="346"/>
    </row>
    <row r="7" spans="2:5" ht="21.95" customHeight="1">
      <c r="B7" s="87"/>
      <c r="C7" s="88" t="s">
        <v>282</v>
      </c>
      <c r="D7" s="89" t="s">
        <v>383</v>
      </c>
      <c r="E7" s="89" t="s">
        <v>384</v>
      </c>
    </row>
    <row r="8" spans="2:5" ht="24.95" customHeight="1">
      <c r="B8" s="2" t="s">
        <v>241</v>
      </c>
      <c r="C8" s="34">
        <v>500</v>
      </c>
      <c r="D8" s="28"/>
      <c r="E8" s="28"/>
    </row>
    <row r="9" spans="2:5" ht="24" customHeight="1" thickBot="1"/>
    <row r="10" spans="2:5" ht="26.1" customHeight="1" thickBot="1">
      <c r="B10" s="344" t="s">
        <v>385</v>
      </c>
      <c r="C10" s="345"/>
      <c r="D10" s="345"/>
      <c r="E10" s="346"/>
    </row>
    <row r="11" spans="2:5" ht="24" customHeight="1">
      <c r="B11" s="87"/>
      <c r="C11" s="88" t="s">
        <v>282</v>
      </c>
      <c r="D11" s="89" t="s">
        <v>383</v>
      </c>
      <c r="E11" s="89" t="s">
        <v>384</v>
      </c>
    </row>
    <row r="12" spans="2:5" ht="24" customHeight="1">
      <c r="B12" s="2" t="s">
        <v>243</v>
      </c>
      <c r="C12" s="34">
        <v>150</v>
      </c>
      <c r="D12" s="28"/>
      <c r="E12" s="28"/>
    </row>
    <row r="13" spans="2:5" ht="24" customHeight="1" thickBot="1"/>
    <row r="14" spans="2:5" ht="26.1" customHeight="1" thickBot="1">
      <c r="B14" s="344" t="s">
        <v>386</v>
      </c>
      <c r="C14" s="345"/>
      <c r="D14" s="345"/>
      <c r="E14" s="346"/>
    </row>
    <row r="15" spans="2:5" ht="26.1" customHeight="1">
      <c r="B15" s="87"/>
      <c r="C15" s="88" t="s">
        <v>282</v>
      </c>
      <c r="D15" s="89" t="s">
        <v>383</v>
      </c>
      <c r="E15" s="89" t="s">
        <v>384</v>
      </c>
    </row>
    <row r="16" spans="2:5" ht="26.1" customHeight="1">
      <c r="B16" s="2" t="s">
        <v>245</v>
      </c>
      <c r="C16" s="34">
        <v>50</v>
      </c>
      <c r="D16" s="28"/>
      <c r="E16" s="28"/>
    </row>
    <row r="17" spans="2:13" ht="26.25" customHeight="1" thickBot="1"/>
    <row r="18" spans="2:13" ht="24" customHeight="1" thickBot="1">
      <c r="B18" s="344" t="s">
        <v>387</v>
      </c>
      <c r="C18" s="345"/>
      <c r="D18" s="345"/>
      <c r="E18" s="345"/>
      <c r="F18" s="168"/>
    </row>
    <row r="19" spans="2:13" ht="24.95" customHeight="1">
      <c r="B19" s="87"/>
      <c r="C19" s="88" t="s">
        <v>282</v>
      </c>
      <c r="D19" s="89" t="s">
        <v>383</v>
      </c>
      <c r="E19" s="89" t="s">
        <v>384</v>
      </c>
      <c r="F19" s="89" t="s">
        <v>247</v>
      </c>
    </row>
    <row r="20" spans="2:13" ht="24.95" customHeight="1">
      <c r="B20" s="2" t="s">
        <v>248</v>
      </c>
      <c r="C20" s="34">
        <v>50</v>
      </c>
      <c r="D20" s="28"/>
      <c r="E20" s="28"/>
      <c r="F20" s="181"/>
    </row>
    <row r="21" spans="2:13" ht="15.75" thickBot="1"/>
    <row r="22" spans="2:13" ht="23.1" customHeight="1" thickBot="1">
      <c r="B22" s="344" t="s">
        <v>388</v>
      </c>
      <c r="C22" s="345"/>
      <c r="D22" s="345"/>
      <c r="E22" s="345"/>
      <c r="F22" s="168"/>
    </row>
    <row r="23" spans="2:13" ht="23.1" customHeight="1">
      <c r="B23" s="87"/>
      <c r="C23" s="88" t="s">
        <v>282</v>
      </c>
      <c r="D23" s="89" t="s">
        <v>383</v>
      </c>
      <c r="E23" s="89" t="s">
        <v>384</v>
      </c>
      <c r="F23" s="89" t="s">
        <v>247</v>
      </c>
    </row>
    <row r="24" spans="2:13" ht="23.1" customHeight="1">
      <c r="B24" s="2" t="s">
        <v>250</v>
      </c>
      <c r="C24" s="34">
        <v>50</v>
      </c>
      <c r="D24" s="28"/>
      <c r="E24" s="28"/>
      <c r="F24" s="181"/>
    </row>
    <row r="26" spans="2:13" ht="15.75" thickBot="1"/>
    <row r="27" spans="2:13" ht="27" customHeight="1" thickBot="1">
      <c r="B27" s="344" t="s">
        <v>389</v>
      </c>
      <c r="C27" s="345"/>
      <c r="D27" s="345"/>
      <c r="E27" s="345"/>
      <c r="F27" s="345"/>
      <c r="G27" s="345"/>
      <c r="H27" s="345"/>
      <c r="I27" s="345"/>
      <c r="J27" s="345"/>
      <c r="K27" s="345"/>
      <c r="L27" s="345"/>
      <c r="M27" s="346"/>
    </row>
    <row r="29" spans="2:13" ht="18.75">
      <c r="B29" s="360" t="s">
        <v>390</v>
      </c>
      <c r="C29" s="361"/>
      <c r="D29" s="361"/>
      <c r="E29" s="362"/>
      <c r="G29" s="11" t="s">
        <v>391</v>
      </c>
      <c r="H29" s="11" t="s">
        <v>392</v>
      </c>
      <c r="I29" s="11" t="s">
        <v>393</v>
      </c>
      <c r="J29" s="11" t="s">
        <v>394</v>
      </c>
      <c r="K29" s="11" t="s">
        <v>395</v>
      </c>
      <c r="L29" s="11" t="s">
        <v>396</v>
      </c>
      <c r="M29" s="11" t="s">
        <v>397</v>
      </c>
    </row>
    <row r="30" spans="2:13" ht="18.75">
      <c r="B30" s="347" t="s">
        <v>398</v>
      </c>
      <c r="C30" s="348"/>
      <c r="D30" s="348"/>
      <c r="E30" s="349"/>
      <c r="G30" s="35">
        <v>44197</v>
      </c>
      <c r="H30" s="33" t="s">
        <v>399</v>
      </c>
      <c r="I30" s="33" t="s">
        <v>400</v>
      </c>
      <c r="J30" s="33">
        <v>220</v>
      </c>
      <c r="K30" s="33">
        <v>2</v>
      </c>
      <c r="L30" s="33" t="s">
        <v>163</v>
      </c>
      <c r="M30" s="33">
        <f>J30*K30*2</f>
        <v>880</v>
      </c>
    </row>
    <row r="31" spans="2:13" ht="18.75">
      <c r="B31" s="3" t="s">
        <v>401</v>
      </c>
      <c r="C31" s="95"/>
      <c r="D31" s="1" t="s">
        <v>402</v>
      </c>
      <c r="G31" s="73"/>
      <c r="H31" s="72"/>
      <c r="I31" s="72"/>
      <c r="J31" s="72"/>
      <c r="K31" s="72"/>
      <c r="L31" s="72"/>
      <c r="M31" s="72">
        <f>J31*K31*2</f>
        <v>0</v>
      </c>
    </row>
    <row r="32" spans="2:13">
      <c r="G32" s="73"/>
      <c r="H32" s="72"/>
      <c r="I32" s="72"/>
      <c r="J32" s="72"/>
      <c r="K32" s="72"/>
      <c r="L32" s="72"/>
      <c r="M32" s="72">
        <f t="shared" ref="M32:M33" si="0">J32*K32*2</f>
        <v>0</v>
      </c>
    </row>
    <row r="33" spans="2:15">
      <c r="G33" s="73"/>
      <c r="H33" s="72"/>
      <c r="I33" s="72"/>
      <c r="J33" s="72"/>
      <c r="K33" s="72"/>
      <c r="L33" s="72"/>
      <c r="M33" s="72">
        <f t="shared" si="0"/>
        <v>0</v>
      </c>
    </row>
    <row r="36" spans="2:15" ht="18.75">
      <c r="B36" s="360" t="s">
        <v>403</v>
      </c>
      <c r="C36" s="361"/>
      <c r="D36" s="361"/>
      <c r="E36" s="362"/>
      <c r="G36" s="11" t="s">
        <v>391</v>
      </c>
      <c r="H36" s="11" t="s">
        <v>392</v>
      </c>
      <c r="I36" s="11" t="s">
        <v>393</v>
      </c>
      <c r="J36" s="11" t="s">
        <v>394</v>
      </c>
      <c r="K36" s="11" t="s">
        <v>395</v>
      </c>
      <c r="L36" s="11" t="s">
        <v>396</v>
      </c>
      <c r="M36" s="11" t="s">
        <v>397</v>
      </c>
    </row>
    <row r="37" spans="2:15" ht="18.75">
      <c r="B37" s="347" t="s">
        <v>404</v>
      </c>
      <c r="C37" s="348"/>
      <c r="D37" s="348"/>
      <c r="E37" s="349"/>
      <c r="G37" s="35">
        <v>44197</v>
      </c>
      <c r="H37" s="33" t="s">
        <v>405</v>
      </c>
      <c r="I37" s="33" t="s">
        <v>406</v>
      </c>
      <c r="J37" s="33">
        <v>5</v>
      </c>
      <c r="K37" s="33">
        <v>1</v>
      </c>
      <c r="L37" s="33" t="s">
        <v>163</v>
      </c>
      <c r="M37" s="33">
        <f>J37*K37</f>
        <v>5</v>
      </c>
    </row>
    <row r="38" spans="2:15" ht="18.75">
      <c r="B38" s="36" t="s">
        <v>407</v>
      </c>
      <c r="C38" s="96"/>
      <c r="D38" s="1" t="s">
        <v>402</v>
      </c>
      <c r="G38" s="73"/>
      <c r="H38" s="72"/>
      <c r="I38" s="72"/>
      <c r="J38" s="72"/>
      <c r="K38" s="72"/>
      <c r="L38" s="72"/>
      <c r="M38" s="72">
        <f>J38*K38*2</f>
        <v>0</v>
      </c>
    </row>
    <row r="39" spans="2:15">
      <c r="G39" s="73"/>
      <c r="H39" s="72"/>
      <c r="I39" s="72"/>
      <c r="J39" s="72"/>
      <c r="K39" s="72"/>
      <c r="L39" s="72"/>
      <c r="M39" s="72">
        <f t="shared" ref="M39:M40" si="1">J39*K39*2</f>
        <v>0</v>
      </c>
    </row>
    <row r="40" spans="2:15">
      <c r="G40" s="73"/>
      <c r="H40" s="72"/>
      <c r="I40" s="72"/>
      <c r="J40" s="72"/>
      <c r="K40" s="72"/>
      <c r="L40" s="72"/>
      <c r="M40" s="72">
        <f t="shared" si="1"/>
        <v>0</v>
      </c>
    </row>
    <row r="43" spans="2:15" ht="18.75">
      <c r="B43" s="360" t="s">
        <v>408</v>
      </c>
      <c r="C43" s="361"/>
      <c r="D43" s="361"/>
      <c r="E43" s="362"/>
      <c r="G43" s="11" t="s">
        <v>391</v>
      </c>
      <c r="H43" s="11" t="s">
        <v>392</v>
      </c>
      <c r="I43" s="11" t="s">
        <v>393</v>
      </c>
      <c r="J43" s="11" t="s">
        <v>394</v>
      </c>
      <c r="K43" s="11" t="s">
        <v>395</v>
      </c>
      <c r="L43" s="11" t="s">
        <v>396</v>
      </c>
      <c r="M43" s="11" t="s">
        <v>397</v>
      </c>
      <c r="N43" s="11" t="s">
        <v>409</v>
      </c>
      <c r="O43" s="128" t="s">
        <v>410</v>
      </c>
    </row>
    <row r="44" spans="2:15" ht="18.75">
      <c r="B44" s="347" t="s">
        <v>411</v>
      </c>
      <c r="C44" s="348"/>
      <c r="D44" s="348"/>
      <c r="E44" s="349"/>
      <c r="G44" s="35">
        <v>44197</v>
      </c>
      <c r="H44" s="33" t="s">
        <v>412</v>
      </c>
      <c r="I44" s="33" t="s">
        <v>413</v>
      </c>
      <c r="J44" s="33">
        <v>3000</v>
      </c>
      <c r="K44" s="33">
        <v>2</v>
      </c>
      <c r="L44" s="33" t="s">
        <v>163</v>
      </c>
      <c r="M44" s="33">
        <f>J44*K44</f>
        <v>6000</v>
      </c>
      <c r="N44" s="33" t="s">
        <v>414</v>
      </c>
      <c r="O44" s="125" t="s">
        <v>414</v>
      </c>
    </row>
    <row r="45" spans="2:15" ht="18.75">
      <c r="B45" s="36" t="s">
        <v>415</v>
      </c>
      <c r="C45" s="96">
        <v>1673304</v>
      </c>
      <c r="D45" s="1" t="s">
        <v>402</v>
      </c>
      <c r="G45" s="73"/>
      <c r="H45" s="72"/>
      <c r="I45" s="72"/>
      <c r="J45" s="72"/>
      <c r="K45" s="72"/>
      <c r="L45" s="72"/>
      <c r="M45" s="72">
        <f>J45*K45*2</f>
        <v>0</v>
      </c>
      <c r="N45" s="72"/>
      <c r="O45" s="126" t="s">
        <v>416</v>
      </c>
    </row>
    <row r="46" spans="2:15" ht="18.75">
      <c r="B46" s="36" t="s">
        <v>417</v>
      </c>
      <c r="C46" s="95">
        <v>344050</v>
      </c>
      <c r="G46" s="73"/>
      <c r="H46" s="72"/>
      <c r="I46" s="72"/>
      <c r="J46" s="72"/>
      <c r="K46" s="72"/>
      <c r="L46" s="72"/>
      <c r="M46" s="72">
        <f t="shared" ref="M46:M47" si="2">J46*K46*2</f>
        <v>0</v>
      </c>
      <c r="N46" s="72"/>
      <c r="O46" s="126" t="s">
        <v>418</v>
      </c>
    </row>
    <row r="47" spans="2:15" ht="18.75">
      <c r="B47" s="36" t="s">
        <v>419</v>
      </c>
      <c r="C47" s="95">
        <v>91797</v>
      </c>
      <c r="G47" s="73"/>
      <c r="H47" s="72"/>
      <c r="I47" s="72"/>
      <c r="J47" s="72"/>
      <c r="K47" s="72"/>
      <c r="L47" s="72"/>
      <c r="M47" s="72">
        <f t="shared" si="2"/>
        <v>0</v>
      </c>
      <c r="N47" s="72"/>
      <c r="O47" s="127" t="s">
        <v>420</v>
      </c>
    </row>
    <row r="48" spans="2:15" ht="18.75">
      <c r="B48" s="36" t="s">
        <v>421</v>
      </c>
      <c r="C48" s="95"/>
    </row>
    <row r="51" spans="2:13" ht="18.75">
      <c r="B51" s="360" t="s">
        <v>422</v>
      </c>
      <c r="C51" s="361"/>
      <c r="D51" s="361"/>
      <c r="E51" s="362"/>
      <c r="G51" s="11" t="s">
        <v>391</v>
      </c>
      <c r="H51" s="11" t="s">
        <v>392</v>
      </c>
      <c r="I51" s="11" t="s">
        <v>393</v>
      </c>
      <c r="J51" s="11" t="s">
        <v>394</v>
      </c>
      <c r="K51" s="11" t="s">
        <v>395</v>
      </c>
      <c r="L51" s="11" t="s">
        <v>396</v>
      </c>
      <c r="M51" s="11" t="s">
        <v>397</v>
      </c>
    </row>
    <row r="52" spans="2:13" ht="18.75">
      <c r="B52" s="347" t="s">
        <v>423</v>
      </c>
      <c r="C52" s="348"/>
      <c r="D52" s="348"/>
      <c r="E52" s="349"/>
      <c r="G52" s="35">
        <v>44197</v>
      </c>
      <c r="H52" s="33" t="s">
        <v>405</v>
      </c>
      <c r="I52" s="33" t="s">
        <v>406</v>
      </c>
      <c r="J52" s="33">
        <v>5</v>
      </c>
      <c r="K52" s="33">
        <v>1</v>
      </c>
      <c r="L52" s="33" t="s">
        <v>163</v>
      </c>
      <c r="M52" s="33">
        <f>J52*K52*2</f>
        <v>10</v>
      </c>
    </row>
    <row r="53" spans="2:13" ht="18.75">
      <c r="B53" s="3" t="s">
        <v>424</v>
      </c>
      <c r="C53" s="96"/>
      <c r="D53" s="1" t="s">
        <v>402</v>
      </c>
      <c r="G53" s="73"/>
      <c r="H53" s="72"/>
      <c r="I53" s="72"/>
      <c r="J53" s="72"/>
      <c r="K53" s="72"/>
      <c r="L53" s="72"/>
      <c r="M53" s="72">
        <f>J53*K53*2</f>
        <v>0</v>
      </c>
    </row>
    <row r="54" spans="2:13">
      <c r="G54" s="73"/>
      <c r="H54" s="72"/>
      <c r="I54" s="72"/>
      <c r="J54" s="72"/>
      <c r="K54" s="72"/>
      <c r="L54" s="72"/>
      <c r="M54" s="72">
        <f t="shared" ref="M54:M55" si="3">J54*K54*2</f>
        <v>0</v>
      </c>
    </row>
    <row r="55" spans="2:13">
      <c r="G55" s="73"/>
      <c r="H55" s="72"/>
      <c r="I55" s="72"/>
      <c r="J55" s="72"/>
      <c r="K55" s="72"/>
      <c r="L55" s="72"/>
      <c r="M55" s="72">
        <f t="shared" si="3"/>
        <v>0</v>
      </c>
    </row>
    <row r="57" spans="2:13" ht="18.75">
      <c r="B57" s="350" t="s">
        <v>425</v>
      </c>
      <c r="C57" s="351"/>
      <c r="D57" s="351"/>
      <c r="E57" s="352"/>
    </row>
    <row r="58" spans="2:13">
      <c r="B58" s="353" t="s">
        <v>426</v>
      </c>
      <c r="C58" s="354"/>
      <c r="D58" s="355"/>
      <c r="E58" s="90" t="s">
        <v>427</v>
      </c>
    </row>
    <row r="59" spans="2:13">
      <c r="B59" s="93" t="s">
        <v>282</v>
      </c>
      <c r="C59" s="123" t="s">
        <v>428</v>
      </c>
      <c r="D59" s="124"/>
      <c r="E59" s="94">
        <v>5</v>
      </c>
    </row>
    <row r="60" spans="2:13" ht="18" customHeight="1">
      <c r="B60" s="92" t="s">
        <v>429</v>
      </c>
      <c r="C60" s="101"/>
      <c r="D60" s="102"/>
      <c r="E60" s="28"/>
    </row>
    <row r="61" spans="2:13" ht="18" customHeight="1">
      <c r="B61" s="92" t="s">
        <v>430</v>
      </c>
      <c r="C61" s="101"/>
      <c r="D61" s="102"/>
      <c r="E61" s="28"/>
    </row>
    <row r="62" spans="2:13" ht="18" customHeight="1">
      <c r="B62" s="92" t="s">
        <v>431</v>
      </c>
      <c r="C62" s="358"/>
      <c r="D62" s="359"/>
      <c r="E62" s="28"/>
    </row>
    <row r="63" spans="2:13" ht="18" customHeight="1">
      <c r="B63" s="92" t="s">
        <v>432</v>
      </c>
      <c r="C63" s="358"/>
      <c r="D63" s="359"/>
      <c r="E63" s="28"/>
    </row>
    <row r="64" spans="2:13" ht="18" customHeight="1">
      <c r="B64" s="92" t="s">
        <v>433</v>
      </c>
      <c r="C64" s="358"/>
      <c r="D64" s="359"/>
      <c r="E64" s="28"/>
    </row>
    <row r="65" ht="20.25" customHeight="1"/>
    <row r="66" ht="20.25" customHeight="1"/>
    <row r="67" ht="20.25" customHeight="1"/>
  </sheetData>
  <mergeCells count="23">
    <mergeCell ref="C62:D62"/>
    <mergeCell ref="C63:D63"/>
    <mergeCell ref="C64:D64"/>
    <mergeCell ref="B27:M27"/>
    <mergeCell ref="B43:E43"/>
    <mergeCell ref="B51:E51"/>
    <mergeCell ref="B29:E29"/>
    <mergeCell ref="B36:E36"/>
    <mergeCell ref="B52:E52"/>
    <mergeCell ref="B4:E4"/>
    <mergeCell ref="B37:E37"/>
    <mergeCell ref="B57:E57"/>
    <mergeCell ref="B58:D58"/>
    <mergeCell ref="B2:E2"/>
    <mergeCell ref="B5:E5"/>
    <mergeCell ref="B6:E6"/>
    <mergeCell ref="B10:E10"/>
    <mergeCell ref="B14:E14"/>
    <mergeCell ref="B18:E18"/>
    <mergeCell ref="B22:E22"/>
    <mergeCell ref="B44:E44"/>
    <mergeCell ref="B30:E30"/>
    <mergeCell ref="B3:E3"/>
  </mergeCells>
  <phoneticPr fontId="6" type="noConversion"/>
  <dataValidations count="2">
    <dataValidation type="list" allowBlank="1" showInputMessage="1" showErrorMessage="1" sqref="L53:L55 L45:L47 L38:L40 L31:L33" xr:uid="{7B5A9F18-7F15-0249-9783-D9710443B8BA}">
      <formula1>"Yes, No"</formula1>
    </dataValidation>
    <dataValidation type="list" allowBlank="1" showInputMessage="1" showErrorMessage="1" sqref="N45:N47" xr:uid="{9FAD567F-3217-9B4D-BF70-0E92CCD56396}">
      <formula1>$O$44:$O$47</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CFE0AA-CC25-46CA-ACA4-2FAF0CAF66CC}">
  <dimension ref="B1:M53"/>
  <sheetViews>
    <sheetView showGridLines="0" zoomScale="70" zoomScaleNormal="70" workbookViewId="0">
      <selection activeCell="B2" sqref="B2:G24"/>
    </sheetView>
  </sheetViews>
  <sheetFormatPr defaultColWidth="10.8515625" defaultRowHeight="15"/>
  <cols>
    <col min="1" max="1" width="10.8515625" style="1"/>
    <col min="2" max="2" width="27.8671875" style="1" customWidth="1"/>
    <col min="3" max="3" width="20.34375" style="1" customWidth="1"/>
    <col min="4" max="4" width="20.9609375" style="1" customWidth="1"/>
    <col min="5" max="5" width="22.31640625" style="1" customWidth="1"/>
    <col min="6" max="6" width="23.55078125" style="1" bestFit="1" customWidth="1"/>
    <col min="7" max="7" width="24.04296875" style="1" customWidth="1"/>
    <col min="8" max="8" width="25.6484375" style="1" customWidth="1"/>
    <col min="9" max="9" width="15.90625" style="1" customWidth="1"/>
    <col min="10" max="10" width="15.4140625" style="1" customWidth="1"/>
    <col min="11" max="11" width="20.09765625" style="1" bestFit="1" customWidth="1"/>
    <col min="12" max="12" width="12.9453125" style="1" customWidth="1"/>
    <col min="13" max="13" width="12.82421875" style="1" customWidth="1"/>
    <col min="14" max="14" width="11.8359375" style="1" bestFit="1" customWidth="1"/>
    <col min="15" max="15" width="13.0703125" style="1" bestFit="1" customWidth="1"/>
    <col min="16" max="16" width="13.4375" style="1" bestFit="1" customWidth="1"/>
    <col min="17" max="16384" width="10.8515625" style="1"/>
  </cols>
  <sheetData>
    <row r="1" spans="2:9" ht="15.75" thickBot="1"/>
    <row r="2" spans="2:9" ht="24" customHeight="1" thickBot="1">
      <c r="B2" s="356" t="s">
        <v>266</v>
      </c>
      <c r="C2" s="345"/>
      <c r="D2" s="345"/>
      <c r="E2" s="346"/>
    </row>
    <row r="3" spans="2:9" ht="21.75" customHeight="1" thickBot="1">
      <c r="B3" s="340" t="s">
        <v>267</v>
      </c>
      <c r="C3" s="340"/>
      <c r="D3" s="340"/>
      <c r="E3" s="340"/>
    </row>
    <row r="4" spans="2:9" ht="25.5" customHeight="1" thickBot="1">
      <c r="B4" s="344" t="s">
        <v>434</v>
      </c>
      <c r="C4" s="345"/>
      <c r="D4" s="345"/>
      <c r="E4" s="346"/>
    </row>
    <row r="5" spans="2:9" ht="15.75" thickBot="1">
      <c r="B5" s="357"/>
      <c r="C5" s="357"/>
      <c r="D5" s="357"/>
      <c r="E5" s="357"/>
    </row>
    <row r="6" spans="2:9" ht="23.1" customHeight="1" thickBot="1">
      <c r="B6" s="344" t="s">
        <v>435</v>
      </c>
      <c r="C6" s="345"/>
      <c r="D6" s="345"/>
      <c r="E6" s="345"/>
      <c r="F6" s="346"/>
    </row>
    <row r="7" spans="2:9" ht="21.95" customHeight="1">
      <c r="B7" s="87"/>
      <c r="C7" s="88" t="s">
        <v>282</v>
      </c>
      <c r="D7" s="89" t="s">
        <v>383</v>
      </c>
      <c r="E7" s="89" t="s">
        <v>384</v>
      </c>
      <c r="F7" s="89" t="s">
        <v>436</v>
      </c>
    </row>
    <row r="8" spans="2:9" ht="24.95" customHeight="1">
      <c r="B8" s="2" t="s">
        <v>241</v>
      </c>
      <c r="C8" s="34">
        <v>500</v>
      </c>
      <c r="D8" s="28"/>
      <c r="E8" s="28"/>
      <c r="F8" s="28"/>
    </row>
    <row r="9" spans="2:9" ht="24" customHeight="1" thickBot="1"/>
    <row r="10" spans="2:9" ht="26.1" customHeight="1" thickBot="1">
      <c r="B10" s="344" t="s">
        <v>437</v>
      </c>
      <c r="C10" s="345"/>
      <c r="D10" s="345"/>
      <c r="E10" s="345"/>
      <c r="F10" s="346"/>
      <c r="I10" s="4"/>
    </row>
    <row r="11" spans="2:9" ht="24" customHeight="1">
      <c r="B11" s="87"/>
      <c r="C11" s="88" t="s">
        <v>282</v>
      </c>
      <c r="D11" s="89" t="s">
        <v>383</v>
      </c>
      <c r="E11" s="89" t="s">
        <v>384</v>
      </c>
      <c r="F11" s="89" t="s">
        <v>436</v>
      </c>
    </row>
    <row r="12" spans="2:9" ht="24" customHeight="1">
      <c r="B12" s="2" t="s">
        <v>243</v>
      </c>
      <c r="C12" s="34">
        <v>150</v>
      </c>
      <c r="D12" s="28"/>
      <c r="E12" s="28"/>
      <c r="F12" s="28"/>
    </row>
    <row r="13" spans="2:9" ht="24" customHeight="1" thickBot="1"/>
    <row r="14" spans="2:9" ht="26.1" customHeight="1" thickBot="1">
      <c r="B14" s="344" t="s">
        <v>438</v>
      </c>
      <c r="C14" s="345"/>
      <c r="D14" s="345"/>
      <c r="E14" s="345"/>
      <c r="F14" s="346"/>
    </row>
    <row r="15" spans="2:9" ht="26.1" customHeight="1">
      <c r="B15" s="87"/>
      <c r="C15" s="88" t="s">
        <v>282</v>
      </c>
      <c r="D15" s="89" t="s">
        <v>383</v>
      </c>
      <c r="E15" s="89" t="s">
        <v>384</v>
      </c>
      <c r="F15" s="89" t="s">
        <v>436</v>
      </c>
    </row>
    <row r="16" spans="2:9" ht="26.1" customHeight="1">
      <c r="B16" s="2" t="s">
        <v>245</v>
      </c>
      <c r="C16" s="34">
        <v>50</v>
      </c>
      <c r="D16" s="28"/>
      <c r="E16" s="28"/>
      <c r="F16" s="28"/>
    </row>
    <row r="17" spans="2:13" ht="26.25" customHeight="1" thickBot="1"/>
    <row r="18" spans="2:13" ht="24" customHeight="1" thickBot="1">
      <c r="B18" s="344" t="s">
        <v>439</v>
      </c>
      <c r="C18" s="345"/>
      <c r="D18" s="345"/>
      <c r="E18" s="345"/>
      <c r="F18" s="345"/>
      <c r="G18" s="168"/>
    </row>
    <row r="19" spans="2:13" ht="24.95" customHeight="1">
      <c r="B19" s="87"/>
      <c r="C19" s="88" t="s">
        <v>282</v>
      </c>
      <c r="D19" s="89" t="s">
        <v>383</v>
      </c>
      <c r="E19" s="89" t="s">
        <v>384</v>
      </c>
      <c r="F19" s="89" t="s">
        <v>436</v>
      </c>
      <c r="G19" s="89" t="s">
        <v>247</v>
      </c>
    </row>
    <row r="20" spans="2:13" ht="24.95" customHeight="1">
      <c r="B20" s="2" t="s">
        <v>248</v>
      </c>
      <c r="C20" s="34">
        <v>50</v>
      </c>
      <c r="D20" s="28"/>
      <c r="E20" s="28"/>
      <c r="F20" s="28"/>
      <c r="G20" s="181"/>
    </row>
    <row r="21" spans="2:13" ht="15.75" thickBot="1"/>
    <row r="22" spans="2:13" ht="23.1" customHeight="1" thickBot="1">
      <c r="B22" s="344" t="s">
        <v>440</v>
      </c>
      <c r="C22" s="345"/>
      <c r="D22" s="345"/>
      <c r="E22" s="345"/>
      <c r="F22" s="345"/>
      <c r="G22" s="168"/>
    </row>
    <row r="23" spans="2:13" ht="23.1" customHeight="1">
      <c r="B23" s="87"/>
      <c r="C23" s="88" t="s">
        <v>282</v>
      </c>
      <c r="D23" s="89" t="s">
        <v>383</v>
      </c>
      <c r="E23" s="89" t="s">
        <v>384</v>
      </c>
      <c r="F23" s="89" t="s">
        <v>436</v>
      </c>
      <c r="G23" s="89" t="s">
        <v>247</v>
      </c>
    </row>
    <row r="24" spans="2:13" ht="23.1" customHeight="1">
      <c r="B24" s="2" t="s">
        <v>250</v>
      </c>
      <c r="C24" s="34">
        <v>50</v>
      </c>
      <c r="D24" s="28"/>
      <c r="E24" s="28"/>
      <c r="F24" s="28"/>
      <c r="G24" s="181"/>
    </row>
    <row r="26" spans="2:13" ht="15.75" thickBot="1"/>
    <row r="27" spans="2:13" ht="27" customHeight="1" thickBot="1">
      <c r="B27" s="344" t="s">
        <v>441</v>
      </c>
      <c r="C27" s="345"/>
      <c r="D27" s="345"/>
      <c r="E27" s="345"/>
      <c r="F27" s="345"/>
      <c r="G27" s="345"/>
      <c r="H27" s="345"/>
      <c r="I27" s="345"/>
      <c r="J27" s="345"/>
      <c r="K27" s="345"/>
      <c r="L27" s="345"/>
      <c r="M27" s="346"/>
    </row>
    <row r="29" spans="2:13" ht="18.75">
      <c r="B29" s="360" t="s">
        <v>442</v>
      </c>
      <c r="C29" s="361"/>
      <c r="D29" s="361"/>
      <c r="E29" s="362"/>
      <c r="G29" s="11" t="s">
        <v>443</v>
      </c>
      <c r="H29" s="11" t="s">
        <v>392</v>
      </c>
      <c r="I29" s="11" t="s">
        <v>393</v>
      </c>
      <c r="J29" s="11" t="s">
        <v>394</v>
      </c>
      <c r="K29" s="11" t="s">
        <v>395</v>
      </c>
      <c r="L29" s="11" t="s">
        <v>396</v>
      </c>
      <c r="M29" s="11" t="s">
        <v>397</v>
      </c>
    </row>
    <row r="30" spans="2:13" ht="18.75">
      <c r="B30" s="347" t="s">
        <v>398</v>
      </c>
      <c r="C30" s="348"/>
      <c r="D30" s="348"/>
      <c r="E30" s="349"/>
      <c r="G30" s="35">
        <v>44197</v>
      </c>
      <c r="H30" s="33" t="s">
        <v>399</v>
      </c>
      <c r="I30" s="33" t="s">
        <v>400</v>
      </c>
      <c r="J30" s="33">
        <v>220</v>
      </c>
      <c r="K30" s="33">
        <v>2</v>
      </c>
      <c r="L30" s="33" t="s">
        <v>163</v>
      </c>
      <c r="M30" s="33">
        <f>J30*K30*2</f>
        <v>880</v>
      </c>
    </row>
    <row r="31" spans="2:13" ht="18.75">
      <c r="B31" s="3" t="s">
        <v>401</v>
      </c>
      <c r="C31" s="95"/>
      <c r="D31" s="1" t="s">
        <v>402</v>
      </c>
      <c r="G31" s="73"/>
      <c r="H31" s="8"/>
      <c r="I31" s="8"/>
      <c r="J31" s="8"/>
      <c r="K31" s="8"/>
      <c r="L31" s="8"/>
      <c r="M31" s="72">
        <f>J31*K31*2</f>
        <v>0</v>
      </c>
    </row>
    <row r="32" spans="2:13">
      <c r="G32" s="73"/>
      <c r="H32" s="8"/>
      <c r="I32" s="8"/>
      <c r="J32" s="8"/>
      <c r="K32" s="8"/>
      <c r="L32" s="8"/>
      <c r="M32" s="72">
        <f t="shared" ref="M32:M33" si="0">J32*K32*2</f>
        <v>0</v>
      </c>
    </row>
    <row r="33" spans="2:13">
      <c r="G33" s="73"/>
      <c r="H33" s="8"/>
      <c r="I33" s="8"/>
      <c r="J33" s="8"/>
      <c r="K33" s="8"/>
      <c r="L33" s="8"/>
      <c r="M33" s="72">
        <f t="shared" si="0"/>
        <v>0</v>
      </c>
    </row>
    <row r="35" spans="2:13">
      <c r="B35" s="9"/>
      <c r="C35" s="10"/>
      <c r="D35" s="10"/>
      <c r="E35" s="10"/>
    </row>
    <row r="36" spans="2:13" ht="18.75">
      <c r="B36" s="360" t="s">
        <v>444</v>
      </c>
      <c r="C36" s="361"/>
      <c r="D36" s="361"/>
      <c r="E36" s="362"/>
      <c r="G36" s="11" t="s">
        <v>443</v>
      </c>
      <c r="H36" s="11" t="s">
        <v>392</v>
      </c>
      <c r="I36" s="11" t="s">
        <v>393</v>
      </c>
      <c r="J36" s="11" t="s">
        <v>394</v>
      </c>
      <c r="K36" s="11" t="s">
        <v>395</v>
      </c>
      <c r="L36" s="11" t="s">
        <v>396</v>
      </c>
      <c r="M36" s="11" t="s">
        <v>397</v>
      </c>
    </row>
    <row r="37" spans="2:13" ht="18.75">
      <c r="B37" s="347" t="s">
        <v>404</v>
      </c>
      <c r="C37" s="348"/>
      <c r="D37" s="348"/>
      <c r="E37" s="349"/>
      <c r="G37" s="35">
        <v>44197</v>
      </c>
      <c r="H37" s="33" t="s">
        <v>405</v>
      </c>
      <c r="I37" s="33" t="s">
        <v>406</v>
      </c>
      <c r="J37" s="33">
        <v>5</v>
      </c>
      <c r="K37" s="33">
        <v>1</v>
      </c>
      <c r="L37" s="33" t="s">
        <v>163</v>
      </c>
      <c r="M37" s="33">
        <f>J37*K37</f>
        <v>5</v>
      </c>
    </row>
    <row r="38" spans="2:13" ht="18.75">
      <c r="B38" s="36" t="s">
        <v>407</v>
      </c>
      <c r="C38" s="95"/>
      <c r="D38" s="1" t="s">
        <v>402</v>
      </c>
      <c r="G38" s="73"/>
      <c r="H38" s="8"/>
      <c r="I38" s="8"/>
      <c r="J38" s="8"/>
      <c r="K38" s="8"/>
      <c r="L38" s="8"/>
      <c r="M38" s="72">
        <f>J38*K38*2</f>
        <v>0</v>
      </c>
    </row>
    <row r="39" spans="2:13">
      <c r="G39" s="73"/>
      <c r="H39" s="8"/>
      <c r="I39" s="8"/>
      <c r="J39" s="8"/>
      <c r="K39" s="8"/>
      <c r="L39" s="8"/>
      <c r="M39" s="72">
        <f t="shared" ref="M39:M40" si="1">J39*K39*2</f>
        <v>0</v>
      </c>
    </row>
    <row r="40" spans="2:13">
      <c r="G40" s="73"/>
      <c r="H40" s="8"/>
      <c r="I40" s="8"/>
      <c r="J40" s="8"/>
      <c r="K40" s="8"/>
      <c r="L40" s="8"/>
      <c r="M40" s="72">
        <f t="shared" si="1"/>
        <v>0</v>
      </c>
    </row>
    <row r="43" spans="2:13" ht="18.75">
      <c r="B43" s="360" t="s">
        <v>445</v>
      </c>
      <c r="C43" s="361"/>
      <c r="D43" s="361"/>
      <c r="E43" s="362"/>
      <c r="G43" s="11" t="s">
        <v>443</v>
      </c>
      <c r="H43" s="11" t="s">
        <v>392</v>
      </c>
      <c r="I43" s="11" t="s">
        <v>393</v>
      </c>
      <c r="J43" s="11" t="s">
        <v>394</v>
      </c>
      <c r="K43" s="11" t="s">
        <v>395</v>
      </c>
      <c r="L43" s="11" t="s">
        <v>396</v>
      </c>
      <c r="M43" s="11" t="s">
        <v>397</v>
      </c>
    </row>
    <row r="44" spans="2:13" ht="18.75">
      <c r="B44" s="347" t="s">
        <v>423</v>
      </c>
      <c r="C44" s="348"/>
      <c r="D44" s="348"/>
      <c r="E44" s="349"/>
      <c r="G44" s="35">
        <v>44197</v>
      </c>
      <c r="H44" s="33" t="s">
        <v>405</v>
      </c>
      <c r="I44" s="33" t="s">
        <v>406</v>
      </c>
      <c r="J44" s="33">
        <v>5</v>
      </c>
      <c r="K44" s="33">
        <v>1</v>
      </c>
      <c r="L44" s="33" t="s">
        <v>163</v>
      </c>
      <c r="M44" s="33">
        <f>J44*K44*2</f>
        <v>10</v>
      </c>
    </row>
    <row r="45" spans="2:13" ht="18.75">
      <c r="B45" s="3" t="s">
        <v>424</v>
      </c>
      <c r="C45" s="95"/>
      <c r="D45" s="1" t="s">
        <v>402</v>
      </c>
      <c r="G45" s="73"/>
      <c r="H45" s="8"/>
      <c r="I45" s="8"/>
      <c r="J45" s="8"/>
      <c r="K45" s="8"/>
      <c r="L45" s="8"/>
      <c r="M45" s="72">
        <f>J45*K45*2</f>
        <v>0</v>
      </c>
    </row>
    <row r="46" spans="2:13">
      <c r="G46" s="73"/>
      <c r="H46" s="8"/>
      <c r="I46" s="8"/>
      <c r="J46" s="8"/>
      <c r="K46" s="8"/>
      <c r="L46" s="8"/>
      <c r="M46" s="72">
        <f t="shared" ref="M46:M47" si="2">J46*K46*2</f>
        <v>0</v>
      </c>
    </row>
    <row r="47" spans="2:13">
      <c r="G47" s="73"/>
      <c r="H47" s="8"/>
      <c r="I47" s="8"/>
      <c r="J47" s="8"/>
      <c r="K47" s="8"/>
      <c r="L47" s="8"/>
      <c r="M47" s="72">
        <f t="shared" si="2"/>
        <v>0</v>
      </c>
    </row>
    <row r="50" spans="2:6" ht="18.75">
      <c r="B50" s="360" t="s">
        <v>446</v>
      </c>
      <c r="C50" s="361"/>
      <c r="D50" s="361"/>
      <c r="E50" s="362"/>
    </row>
    <row r="51" spans="2:6" ht="20.25" customHeight="1">
      <c r="B51" s="97" t="s">
        <v>447</v>
      </c>
      <c r="C51" s="98"/>
      <c r="D51" s="99"/>
      <c r="E51" s="100"/>
    </row>
    <row r="52" spans="2:6" ht="20.25" customHeight="1">
      <c r="B52" s="5" t="s">
        <v>448</v>
      </c>
      <c r="C52" s="6"/>
      <c r="D52" s="7"/>
      <c r="E52" s="32">
        <v>7.5</v>
      </c>
      <c r="F52" s="4" t="s">
        <v>449</v>
      </c>
    </row>
    <row r="53" spans="2:6" ht="20.25" customHeight="1">
      <c r="B53" s="5" t="s">
        <v>450</v>
      </c>
      <c r="C53" s="6"/>
      <c r="D53" s="7"/>
      <c r="E53" s="37" t="s">
        <v>451</v>
      </c>
      <c r="F53" s="4" t="s">
        <v>449</v>
      </c>
    </row>
  </sheetData>
  <mergeCells count="17">
    <mergeCell ref="B2:E2"/>
    <mergeCell ref="B5:E5"/>
    <mergeCell ref="B27:M27"/>
    <mergeCell ref="B6:F6"/>
    <mergeCell ref="B10:F10"/>
    <mergeCell ref="B14:F14"/>
    <mergeCell ref="B18:F18"/>
    <mergeCell ref="B22:F22"/>
    <mergeCell ref="B3:E3"/>
    <mergeCell ref="B50:E50"/>
    <mergeCell ref="B4:E4"/>
    <mergeCell ref="B30:E30"/>
    <mergeCell ref="B37:E37"/>
    <mergeCell ref="B44:E44"/>
    <mergeCell ref="B36:E36"/>
    <mergeCell ref="B29:E29"/>
    <mergeCell ref="B43:E43"/>
  </mergeCells>
  <phoneticPr fontId="6" type="noConversion"/>
  <dataValidations count="1">
    <dataValidation type="list" allowBlank="1" showInputMessage="1" showErrorMessage="1" sqref="L45:L47 L38:L40 L31:L33" xr:uid="{7C0B11A1-C23B-4DE8-AAA7-FFAE34A7854E}">
      <formula1>"Yes, No"</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7E3E85-06E2-4D4A-B348-16FA190B40A0}">
  <dimension ref="B1:M33"/>
  <sheetViews>
    <sheetView topLeftCell="A7" zoomScale="90" zoomScaleNormal="90" workbookViewId="0">
      <selection activeCell="M21" sqref="M21"/>
    </sheetView>
  </sheetViews>
  <sheetFormatPr defaultColWidth="9" defaultRowHeight="15"/>
  <cols>
    <col min="1" max="1" width="9" style="148"/>
    <col min="2" max="2" width="27.375" style="152" customWidth="1"/>
    <col min="3" max="3" width="21.0859375" style="148" customWidth="1"/>
    <col min="4" max="4" width="13.4375" style="148" bestFit="1" customWidth="1"/>
    <col min="5" max="5" width="30.33203125" style="148" customWidth="1"/>
    <col min="6" max="6" width="27.12890625" style="148" customWidth="1"/>
    <col min="7" max="7" width="26.51171875" style="148" customWidth="1"/>
    <col min="8" max="8" width="27.49609375" style="148" customWidth="1"/>
    <col min="9" max="9" width="16.64453125" style="148" customWidth="1"/>
    <col min="10" max="10" width="26.140625" style="148" bestFit="1" customWidth="1"/>
    <col min="11" max="11" width="16.5234375" style="148" customWidth="1"/>
    <col min="12" max="13" width="15.4140625" style="148" customWidth="1"/>
    <col min="14" max="16384" width="9" style="148"/>
  </cols>
  <sheetData>
    <row r="1" spans="2:13" ht="15.75" thickBot="1"/>
    <row r="2" spans="2:13" ht="26.25" customHeight="1" thickBot="1">
      <c r="B2" s="344" t="s">
        <v>452</v>
      </c>
      <c r="C2" s="345"/>
      <c r="D2" s="345"/>
      <c r="E2" s="345"/>
      <c r="F2" s="346"/>
    </row>
    <row r="3" spans="2:13">
      <c r="B3" s="152" t="s">
        <v>453</v>
      </c>
    </row>
    <row r="4" spans="2:13">
      <c r="B4" s="154" t="s">
        <v>267</v>
      </c>
    </row>
    <row r="5" spans="2:13" ht="11.25" customHeight="1" thickBot="1"/>
    <row r="6" spans="2:13" s="149" customFormat="1" ht="23.25" customHeight="1">
      <c r="B6" s="363" t="s">
        <v>454</v>
      </c>
      <c r="C6" s="364"/>
      <c r="D6" s="364"/>
      <c r="E6" s="364"/>
      <c r="F6" s="364"/>
      <c r="G6" s="364"/>
      <c r="H6" s="364"/>
      <c r="I6" s="364"/>
      <c r="J6" s="364"/>
      <c r="K6" s="364"/>
      <c r="L6" s="364"/>
      <c r="M6" s="365"/>
    </row>
    <row r="7" spans="2:13" ht="33">
      <c r="B7" s="192" t="s">
        <v>455</v>
      </c>
      <c r="C7" s="193" t="s">
        <v>456</v>
      </c>
      <c r="D7" s="193" t="s">
        <v>457</v>
      </c>
      <c r="E7" s="193" t="s">
        <v>458</v>
      </c>
      <c r="F7" s="193" t="s">
        <v>459</v>
      </c>
      <c r="G7" s="193" t="s">
        <v>460</v>
      </c>
      <c r="H7" s="193" t="s">
        <v>461</v>
      </c>
      <c r="I7" s="193" t="s">
        <v>462</v>
      </c>
      <c r="J7" s="193" t="s">
        <v>463</v>
      </c>
      <c r="K7" s="193" t="s">
        <v>464</v>
      </c>
      <c r="L7" s="193" t="s">
        <v>465</v>
      </c>
      <c r="M7" s="194" t="s">
        <v>466</v>
      </c>
    </row>
    <row r="8" spans="2:13">
      <c r="B8" s="169" t="s">
        <v>467</v>
      </c>
      <c r="C8" s="170"/>
      <c r="D8" s="170"/>
      <c r="E8" s="171"/>
      <c r="F8" s="170"/>
      <c r="G8" s="170"/>
      <c r="H8" s="170"/>
      <c r="I8" s="171"/>
      <c r="J8" s="170"/>
      <c r="K8" s="171"/>
      <c r="L8" s="170">
        <f>(F8*G8)*H8</f>
        <v>0</v>
      </c>
      <c r="M8" s="171">
        <f t="shared" ref="M8:M12" si="0">L8/1000</f>
        <v>0</v>
      </c>
    </row>
    <row r="9" spans="2:13">
      <c r="B9" s="169" t="s">
        <v>468</v>
      </c>
      <c r="C9" s="170"/>
      <c r="D9" s="170"/>
      <c r="E9" s="171"/>
      <c r="F9" s="170"/>
      <c r="G9" s="170"/>
      <c r="H9" s="170"/>
      <c r="I9" s="171"/>
      <c r="J9" s="170"/>
      <c r="K9" s="171"/>
      <c r="L9" s="170">
        <f t="shared" ref="L9:L12" si="1">(F9*G9)*H9</f>
        <v>0</v>
      </c>
      <c r="M9" s="171">
        <f t="shared" si="0"/>
        <v>0</v>
      </c>
    </row>
    <row r="10" spans="2:13">
      <c r="B10" s="169" t="s">
        <v>469</v>
      </c>
      <c r="C10" s="170"/>
      <c r="D10" s="170"/>
      <c r="E10" s="171"/>
      <c r="F10" s="170"/>
      <c r="G10" s="170"/>
      <c r="H10" s="170"/>
      <c r="I10" s="171"/>
      <c r="J10" s="170"/>
      <c r="K10" s="171"/>
      <c r="L10" s="170">
        <f t="shared" si="1"/>
        <v>0</v>
      </c>
      <c r="M10" s="171">
        <f t="shared" si="0"/>
        <v>0</v>
      </c>
    </row>
    <row r="11" spans="2:13">
      <c r="B11" s="169" t="s">
        <v>470</v>
      </c>
      <c r="C11" s="170"/>
      <c r="D11" s="170"/>
      <c r="E11" s="171"/>
      <c r="F11" s="170"/>
      <c r="G11" s="170"/>
      <c r="H11" s="170"/>
      <c r="I11" s="171"/>
      <c r="J11" s="170"/>
      <c r="K11" s="171"/>
      <c r="L11" s="170">
        <f t="shared" si="1"/>
        <v>0</v>
      </c>
      <c r="M11" s="171">
        <f t="shared" si="0"/>
        <v>0</v>
      </c>
    </row>
    <row r="12" spans="2:13">
      <c r="B12" s="169" t="s">
        <v>471</v>
      </c>
      <c r="C12" s="170"/>
      <c r="D12" s="170"/>
      <c r="E12" s="171"/>
      <c r="F12" s="170"/>
      <c r="G12" s="170"/>
      <c r="H12" s="170"/>
      <c r="I12" s="171"/>
      <c r="J12" s="170"/>
      <c r="K12" s="171"/>
      <c r="L12" s="170">
        <f t="shared" si="1"/>
        <v>0</v>
      </c>
      <c r="M12" s="171">
        <f t="shared" si="0"/>
        <v>0</v>
      </c>
    </row>
    <row r="14" spans="2:13" ht="33">
      <c r="B14" s="192" t="s">
        <v>472</v>
      </c>
      <c r="C14" s="193" t="s">
        <v>456</v>
      </c>
      <c r="D14" s="193" t="s">
        <v>457</v>
      </c>
      <c r="E14" s="193" t="s">
        <v>458</v>
      </c>
      <c r="F14" s="193" t="s">
        <v>459</v>
      </c>
      <c r="G14" s="193" t="s">
        <v>460</v>
      </c>
      <c r="H14" s="193" t="s">
        <v>461</v>
      </c>
      <c r="I14" s="193" t="s">
        <v>463</v>
      </c>
      <c r="J14" s="193" t="s">
        <v>465</v>
      </c>
      <c r="K14" s="194" t="s">
        <v>466</v>
      </c>
    </row>
    <row r="15" spans="2:13">
      <c r="B15" s="169" t="s">
        <v>467</v>
      </c>
      <c r="C15" s="170"/>
      <c r="D15" s="170"/>
      <c r="E15" s="171"/>
      <c r="F15" s="170"/>
      <c r="G15" s="170"/>
      <c r="H15" s="170"/>
      <c r="I15" s="170"/>
      <c r="J15" s="170">
        <f>(F15*G15)*H15</f>
        <v>0</v>
      </c>
      <c r="K15" s="171">
        <f t="shared" ref="K15:K19" si="2">J15/1000</f>
        <v>0</v>
      </c>
    </row>
    <row r="16" spans="2:13">
      <c r="B16" s="169" t="s">
        <v>468</v>
      </c>
      <c r="C16" s="170"/>
      <c r="D16" s="170"/>
      <c r="E16" s="171"/>
      <c r="F16" s="170"/>
      <c r="G16" s="170"/>
      <c r="H16" s="170"/>
      <c r="I16" s="170"/>
      <c r="J16" s="170">
        <f>(F16*G16)*H16</f>
        <v>0</v>
      </c>
      <c r="K16" s="171">
        <f t="shared" si="2"/>
        <v>0</v>
      </c>
    </row>
    <row r="17" spans="2:11">
      <c r="B17" s="169" t="s">
        <v>469</v>
      </c>
      <c r="C17" s="170"/>
      <c r="D17" s="170"/>
      <c r="E17" s="171"/>
      <c r="F17" s="170"/>
      <c r="G17" s="170"/>
      <c r="H17" s="170"/>
      <c r="I17" s="170"/>
      <c r="J17" s="170">
        <f>(F17*G17)*H17</f>
        <v>0</v>
      </c>
      <c r="K17" s="171">
        <f t="shared" si="2"/>
        <v>0</v>
      </c>
    </row>
    <row r="18" spans="2:11">
      <c r="B18" s="169" t="s">
        <v>470</v>
      </c>
      <c r="C18" s="170"/>
      <c r="D18" s="170"/>
      <c r="E18" s="171"/>
      <c r="F18" s="170"/>
      <c r="G18" s="170"/>
      <c r="H18" s="170"/>
      <c r="I18" s="170"/>
      <c r="J18" s="170">
        <f>(F18*G18)*H18</f>
        <v>0</v>
      </c>
      <c r="K18" s="171">
        <f t="shared" si="2"/>
        <v>0</v>
      </c>
    </row>
    <row r="19" spans="2:11">
      <c r="B19" s="169" t="s">
        <v>471</v>
      </c>
      <c r="C19" s="170"/>
      <c r="D19" s="170"/>
      <c r="E19" s="171"/>
      <c r="F19" s="170"/>
      <c r="G19" s="170"/>
      <c r="H19" s="170"/>
      <c r="I19" s="170"/>
      <c r="J19" s="170">
        <f>(F19*G19)*H19</f>
        <v>0</v>
      </c>
      <c r="K19" s="171">
        <f t="shared" si="2"/>
        <v>0</v>
      </c>
    </row>
    <row r="21" spans="2:11" ht="33">
      <c r="B21" s="192" t="s">
        <v>473</v>
      </c>
      <c r="C21" s="193" t="s">
        <v>456</v>
      </c>
      <c r="D21" s="193" t="s">
        <v>457</v>
      </c>
      <c r="E21" s="193" t="s">
        <v>458</v>
      </c>
      <c r="F21" s="193" t="s">
        <v>459</v>
      </c>
      <c r="G21" s="193" t="s">
        <v>460</v>
      </c>
      <c r="H21" s="193" t="s">
        <v>461</v>
      </c>
      <c r="I21" s="193" t="s">
        <v>463</v>
      </c>
      <c r="J21" s="193" t="s">
        <v>465</v>
      </c>
      <c r="K21" s="194" t="s">
        <v>466</v>
      </c>
    </row>
    <row r="22" spans="2:11">
      <c r="B22" s="169" t="s">
        <v>467</v>
      </c>
      <c r="C22" s="170"/>
      <c r="D22" s="170"/>
      <c r="E22" s="171"/>
      <c r="F22" s="170"/>
      <c r="G22" s="170"/>
      <c r="H22" s="170"/>
      <c r="I22" s="170"/>
      <c r="J22" s="170">
        <f>(F22*G22)*H22</f>
        <v>0</v>
      </c>
      <c r="K22" s="171">
        <f t="shared" ref="K22:K26" si="3">J22/1000</f>
        <v>0</v>
      </c>
    </row>
    <row r="23" spans="2:11">
      <c r="B23" s="169" t="s">
        <v>468</v>
      </c>
      <c r="C23" s="170"/>
      <c r="D23" s="170"/>
      <c r="E23" s="171"/>
      <c r="F23" s="170"/>
      <c r="G23" s="170"/>
      <c r="H23" s="170"/>
      <c r="I23" s="170"/>
      <c r="J23" s="170">
        <f>(F23*G23)*H23</f>
        <v>0</v>
      </c>
      <c r="K23" s="171">
        <f t="shared" si="3"/>
        <v>0</v>
      </c>
    </row>
    <row r="24" spans="2:11">
      <c r="B24" s="169" t="s">
        <v>469</v>
      </c>
      <c r="C24" s="170"/>
      <c r="D24" s="170"/>
      <c r="E24" s="171"/>
      <c r="F24" s="170"/>
      <c r="G24" s="170"/>
      <c r="H24" s="170"/>
      <c r="I24" s="170"/>
      <c r="J24" s="170">
        <f>(F24*G24)*H24</f>
        <v>0</v>
      </c>
      <c r="K24" s="171">
        <f t="shared" si="3"/>
        <v>0</v>
      </c>
    </row>
    <row r="25" spans="2:11">
      <c r="B25" s="169" t="s">
        <v>470</v>
      </c>
      <c r="C25" s="170"/>
      <c r="D25" s="170"/>
      <c r="E25" s="171"/>
      <c r="F25" s="170"/>
      <c r="G25" s="170"/>
      <c r="H25" s="170"/>
      <c r="I25" s="170"/>
      <c r="J25" s="170">
        <f>(F25*G25)*H25</f>
        <v>0</v>
      </c>
      <c r="K25" s="171">
        <f t="shared" si="3"/>
        <v>0</v>
      </c>
    </row>
    <row r="26" spans="2:11">
      <c r="B26" s="169" t="s">
        <v>471</v>
      </c>
      <c r="C26" s="170"/>
      <c r="D26" s="170"/>
      <c r="E26" s="171"/>
      <c r="F26" s="170"/>
      <c r="G26" s="170"/>
      <c r="H26" s="170"/>
      <c r="I26" s="170"/>
      <c r="J26" s="170">
        <f>(F26*G26)*H26</f>
        <v>0</v>
      </c>
      <c r="K26" s="171">
        <f t="shared" si="3"/>
        <v>0</v>
      </c>
    </row>
    <row r="28" spans="2:11" ht="33">
      <c r="B28" s="192" t="s">
        <v>474</v>
      </c>
      <c r="C28" s="193" t="s">
        <v>456</v>
      </c>
      <c r="D28" s="193" t="s">
        <v>457</v>
      </c>
      <c r="E28" s="193" t="s">
        <v>458</v>
      </c>
      <c r="F28" s="193" t="s">
        <v>459</v>
      </c>
      <c r="G28" s="193" t="s">
        <v>460</v>
      </c>
      <c r="H28" s="193" t="s">
        <v>461</v>
      </c>
      <c r="I28" s="193" t="s">
        <v>463</v>
      </c>
      <c r="J28" s="193" t="s">
        <v>465</v>
      </c>
      <c r="K28" s="194" t="s">
        <v>466</v>
      </c>
    </row>
    <row r="29" spans="2:11">
      <c r="B29" s="169" t="s">
        <v>467</v>
      </c>
      <c r="C29" s="170"/>
      <c r="D29" s="170"/>
      <c r="E29" s="171"/>
      <c r="F29" s="170"/>
      <c r="G29" s="170"/>
      <c r="H29" s="170"/>
      <c r="I29" s="170"/>
      <c r="J29" s="170">
        <f>(F29*G29)*H29</f>
        <v>0</v>
      </c>
      <c r="K29" s="171">
        <f t="shared" ref="K29:K33" si="4">J29/1000</f>
        <v>0</v>
      </c>
    </row>
    <row r="30" spans="2:11">
      <c r="B30" s="169" t="s">
        <v>468</v>
      </c>
      <c r="C30" s="170"/>
      <c r="D30" s="170"/>
      <c r="E30" s="171"/>
      <c r="F30" s="170"/>
      <c r="G30" s="170"/>
      <c r="H30" s="170"/>
      <c r="I30" s="170"/>
      <c r="J30" s="170">
        <f>(F30*G30)*H30</f>
        <v>0</v>
      </c>
      <c r="K30" s="171">
        <f t="shared" si="4"/>
        <v>0</v>
      </c>
    </row>
    <row r="31" spans="2:11">
      <c r="B31" s="169" t="s">
        <v>469</v>
      </c>
      <c r="C31" s="170"/>
      <c r="D31" s="170"/>
      <c r="E31" s="171"/>
      <c r="F31" s="170"/>
      <c r="G31" s="170"/>
      <c r="H31" s="170"/>
      <c r="I31" s="170"/>
      <c r="J31" s="170">
        <f>(F31*G31)*H31</f>
        <v>0</v>
      </c>
      <c r="K31" s="171">
        <f t="shared" si="4"/>
        <v>0</v>
      </c>
    </row>
    <row r="32" spans="2:11">
      <c r="B32" s="169" t="s">
        <v>470</v>
      </c>
      <c r="C32" s="170"/>
      <c r="D32" s="170"/>
      <c r="E32" s="171"/>
      <c r="F32" s="170"/>
      <c r="G32" s="170"/>
      <c r="H32" s="170"/>
      <c r="I32" s="170"/>
      <c r="J32" s="170">
        <f>(F32*G32)*H32</f>
        <v>0</v>
      </c>
      <c r="K32" s="171">
        <f t="shared" si="4"/>
        <v>0</v>
      </c>
    </row>
    <row r="33" spans="2:11">
      <c r="B33" s="169" t="s">
        <v>471</v>
      </c>
      <c r="C33" s="170"/>
      <c r="D33" s="170"/>
      <c r="E33" s="171"/>
      <c r="F33" s="170"/>
      <c r="G33" s="170"/>
      <c r="H33" s="170"/>
      <c r="I33" s="170"/>
      <c r="J33" s="170">
        <f>(F33*G33)*H33</f>
        <v>0</v>
      </c>
      <c r="K33" s="171">
        <f t="shared" si="4"/>
        <v>0</v>
      </c>
    </row>
  </sheetData>
  <mergeCells count="2">
    <mergeCell ref="B6:M6"/>
    <mergeCell ref="B2:F2"/>
  </mergeCells>
  <dataValidations count="5">
    <dataValidation type="list" allowBlank="1" showInputMessage="1" showErrorMessage="1" sqref="K8:K12" xr:uid="{C0DA7B93-2B51-4549-9D38-D507317EC46B}">
      <formula1>"Unknown, Diesel, Petrol, CNG, Hybrid, Electric, Other"</formula1>
    </dataValidation>
    <dataValidation type="list" allowBlank="1" showInputMessage="1" showErrorMessage="1" sqref="I8:I12" xr:uid="{7DC12D5D-9F42-43F2-A90C-634F67CB99F0}">
      <formula1>"Van, HGV, Rigid, Artic"</formula1>
    </dataValidation>
    <dataValidation type="list" allowBlank="1" showInputMessage="1" showErrorMessage="1" sqref="C15:C19 C22:C26 C8:C12" xr:uid="{832EACFA-7919-4D8D-A308-2BC76698C464}">
      <formula1>"Inbound, Outbound"</formula1>
    </dataValidation>
    <dataValidation type="list" allowBlank="1" showInputMessage="1" showErrorMessage="1" sqref="I29:I33 I15:I19 J8:J12 I22:I26" xr:uid="{7A932A59-F8B8-4B5E-A223-154A73BB8D40}">
      <formula1>"Refridgerated, Non Refridgerated"</formula1>
    </dataValidation>
    <dataValidation type="list" allowBlank="1" showInputMessage="1" showErrorMessage="1" sqref="E29:E33 E15:E19 E8:E12 E22:E26" xr:uid="{FDB64CC5-DC13-450F-8122-5A69A637C335}">
      <formula1>"Unknown, Yes, No - Delivery is Our Product Only"</formula1>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967B8A-C689-C64B-9F54-32136B390FC9}">
  <dimension ref="B1:G35"/>
  <sheetViews>
    <sheetView showGridLines="0" topLeftCell="A20" zoomScale="80" zoomScaleNormal="80" workbookViewId="0">
      <selection activeCell="C17" sqref="C17"/>
    </sheetView>
  </sheetViews>
  <sheetFormatPr defaultColWidth="10.8515625" defaultRowHeight="14.25"/>
  <cols>
    <col min="1" max="1" width="7.1484375" style="13" customWidth="1"/>
    <col min="2" max="2" width="24.16796875" style="13" customWidth="1"/>
    <col min="3" max="5" width="34.03125" style="13" customWidth="1"/>
    <col min="6" max="6" width="46.609375" style="13" bestFit="1" customWidth="1"/>
    <col min="7" max="7" width="24.90625" style="13" customWidth="1"/>
    <col min="8" max="9" width="17.6328125" style="13" customWidth="1"/>
    <col min="10" max="16384" width="10.8515625" style="13"/>
  </cols>
  <sheetData>
    <row r="1" spans="2:7" ht="15" thickBot="1"/>
    <row r="2" spans="2:7" ht="27.95" customHeight="1" thickBot="1">
      <c r="B2" s="302" t="s">
        <v>251</v>
      </c>
      <c r="C2" s="309"/>
      <c r="D2" s="309"/>
      <c r="E2" s="309"/>
      <c r="F2" s="309"/>
      <c r="G2" s="303"/>
    </row>
    <row r="3" spans="2:7" ht="24" customHeight="1" thickBot="1">
      <c r="B3" s="153" t="s">
        <v>173</v>
      </c>
    </row>
    <row r="4" spans="2:7" ht="21.95" customHeight="1" thickBot="1">
      <c r="B4" s="319" t="s">
        <v>475</v>
      </c>
      <c r="C4" s="320"/>
      <c r="D4" s="320"/>
      <c r="E4" s="320"/>
      <c r="F4" s="320"/>
      <c r="G4" s="322"/>
    </row>
    <row r="5" spans="2:7" ht="21.95" customHeight="1" thickBot="1">
      <c r="B5" s="63"/>
      <c r="C5" s="64" t="s">
        <v>476</v>
      </c>
      <c r="D5" s="64" t="s">
        <v>477</v>
      </c>
      <c r="E5" s="64" t="s">
        <v>478</v>
      </c>
      <c r="F5" s="64" t="s">
        <v>479</v>
      </c>
      <c r="G5" s="65" t="s">
        <v>480</v>
      </c>
    </row>
    <row r="6" spans="2:7" ht="21.95" customHeight="1">
      <c r="B6" s="61" t="s">
        <v>282</v>
      </c>
      <c r="C6" s="62" t="s">
        <v>481</v>
      </c>
      <c r="D6" s="62">
        <v>500</v>
      </c>
      <c r="E6" s="62">
        <v>100</v>
      </c>
      <c r="F6" s="62">
        <v>10</v>
      </c>
      <c r="G6" s="62">
        <v>0</v>
      </c>
    </row>
    <row r="7" spans="2:7" ht="21" customHeight="1">
      <c r="B7" s="30" t="s">
        <v>482</v>
      </c>
      <c r="C7" s="28"/>
      <c r="D7" s="28"/>
      <c r="E7" s="28"/>
      <c r="F7" s="28"/>
      <c r="G7" s="28"/>
    </row>
    <row r="8" spans="2:7" ht="21" customHeight="1">
      <c r="B8" s="30" t="s">
        <v>483</v>
      </c>
      <c r="C8" s="28"/>
      <c r="D8" s="28"/>
      <c r="E8" s="28"/>
      <c r="F8" s="28"/>
      <c r="G8" s="28"/>
    </row>
    <row r="9" spans="2:7" ht="21" customHeight="1">
      <c r="B9" s="30" t="s">
        <v>484</v>
      </c>
      <c r="C9" s="28"/>
      <c r="D9" s="28"/>
      <c r="E9" s="28"/>
      <c r="F9" s="28"/>
      <c r="G9" s="28"/>
    </row>
    <row r="10" spans="2:7" ht="21" customHeight="1">
      <c r="B10" s="30" t="s">
        <v>485</v>
      </c>
      <c r="C10" s="28"/>
      <c r="D10" s="28"/>
      <c r="E10" s="28"/>
      <c r="F10" s="28"/>
      <c r="G10" s="28"/>
    </row>
    <row r="11" spans="2:7" ht="21" customHeight="1">
      <c r="B11" s="30" t="s">
        <v>486</v>
      </c>
      <c r="C11" s="28"/>
      <c r="D11" s="28"/>
      <c r="E11" s="28"/>
      <c r="F11" s="28"/>
      <c r="G11" s="28"/>
    </row>
    <row r="12" spans="2:7" ht="21" customHeight="1">
      <c r="B12" s="30" t="s">
        <v>487</v>
      </c>
      <c r="C12" s="28"/>
      <c r="D12" s="28"/>
      <c r="E12" s="28"/>
      <c r="F12" s="28"/>
      <c r="G12" s="28"/>
    </row>
    <row r="13" spans="2:7" ht="21" customHeight="1">
      <c r="B13" s="366" t="s">
        <v>188</v>
      </c>
      <c r="C13" s="367"/>
      <c r="D13" s="26">
        <f>SUM(D7:D12)</f>
        <v>0</v>
      </c>
      <c r="E13" s="26">
        <f>SUM(E7:E12)</f>
        <v>0</v>
      </c>
      <c r="F13" s="26">
        <f t="shared" ref="F13:G13" si="0">SUM(F7:F12)</f>
        <v>0</v>
      </c>
      <c r="G13" s="26">
        <f t="shared" si="0"/>
        <v>0</v>
      </c>
    </row>
    <row r="14" spans="2:7" ht="18.95" customHeight="1" thickBot="1"/>
    <row r="15" spans="2:7" ht="24.95" customHeight="1" thickBot="1">
      <c r="B15" s="319" t="s">
        <v>488</v>
      </c>
      <c r="C15" s="320"/>
      <c r="D15" s="320"/>
      <c r="E15" s="320"/>
      <c r="F15" s="322"/>
    </row>
    <row r="16" spans="2:7" ht="21" customHeight="1" thickBot="1">
      <c r="B16" s="63"/>
      <c r="C16" s="64" t="s">
        <v>476</v>
      </c>
      <c r="D16" s="64" t="s">
        <v>477</v>
      </c>
      <c r="E16" s="64" t="s">
        <v>478</v>
      </c>
      <c r="F16" s="65" t="s">
        <v>489</v>
      </c>
    </row>
    <row r="17" spans="2:6" ht="24.95" customHeight="1">
      <c r="B17" s="61" t="s">
        <v>282</v>
      </c>
      <c r="C17" s="62" t="s">
        <v>490</v>
      </c>
      <c r="D17" s="62">
        <v>500</v>
      </c>
      <c r="E17" s="62">
        <v>30</v>
      </c>
      <c r="F17" s="62" t="s">
        <v>163</v>
      </c>
    </row>
    <row r="18" spans="2:6" ht="18.75" customHeight="1">
      <c r="B18" s="30" t="s">
        <v>491</v>
      </c>
      <c r="C18" s="28"/>
      <c r="D18" s="28"/>
      <c r="E18" s="28"/>
      <c r="F18" s="29" t="s">
        <v>264</v>
      </c>
    </row>
    <row r="19" spans="2:6" ht="18.75" customHeight="1">
      <c r="B19" s="30" t="s">
        <v>492</v>
      </c>
      <c r="C19" s="28"/>
      <c r="D19" s="28"/>
      <c r="E19" s="28"/>
      <c r="F19" s="29" t="s">
        <v>264</v>
      </c>
    </row>
    <row r="20" spans="2:6" ht="18.75" customHeight="1">
      <c r="B20" s="30" t="s">
        <v>493</v>
      </c>
      <c r="C20" s="28"/>
      <c r="D20" s="28"/>
      <c r="E20" s="28"/>
      <c r="F20" s="29" t="s">
        <v>264</v>
      </c>
    </row>
    <row r="21" spans="2:6" ht="18.75" customHeight="1">
      <c r="B21" s="30" t="s">
        <v>494</v>
      </c>
      <c r="C21" s="28"/>
      <c r="D21" s="28"/>
      <c r="E21" s="28"/>
      <c r="F21" s="29" t="s">
        <v>264</v>
      </c>
    </row>
    <row r="22" spans="2:6" ht="18.75" customHeight="1">
      <c r="B22" s="30" t="s">
        <v>495</v>
      </c>
      <c r="C22" s="28"/>
      <c r="D22" s="28"/>
      <c r="E22" s="28"/>
      <c r="F22" s="29" t="s">
        <v>264</v>
      </c>
    </row>
    <row r="23" spans="2:6" ht="18.75" customHeight="1">
      <c r="B23" s="30" t="s">
        <v>496</v>
      </c>
      <c r="C23" s="28"/>
      <c r="D23" s="28"/>
      <c r="E23" s="28"/>
      <c r="F23" s="29" t="s">
        <v>264</v>
      </c>
    </row>
    <row r="24" spans="2:6" ht="18.75" customHeight="1">
      <c r="B24" s="366" t="s">
        <v>188</v>
      </c>
      <c r="C24" s="367"/>
      <c r="D24" s="26">
        <f>SUM(D18:D23)</f>
        <v>0</v>
      </c>
      <c r="E24" s="26">
        <f>SUM(E18:E23)</f>
        <v>0</v>
      </c>
      <c r="F24" s="27" t="s">
        <v>497</v>
      </c>
    </row>
    <row r="25" spans="2:6" ht="21" customHeight="1" thickBot="1"/>
    <row r="26" spans="2:6" ht="27" customHeight="1" thickBot="1">
      <c r="B26" s="319" t="s">
        <v>498</v>
      </c>
      <c r="C26" s="320"/>
      <c r="D26" s="320"/>
      <c r="E26" s="320"/>
      <c r="F26" s="322"/>
    </row>
    <row r="27" spans="2:6" ht="24.95" customHeight="1" thickBot="1">
      <c r="B27" s="67"/>
      <c r="C27" s="68" t="s">
        <v>476</v>
      </c>
      <c r="D27" s="68" t="s">
        <v>477</v>
      </c>
      <c r="E27" s="68" t="s">
        <v>499</v>
      </c>
      <c r="F27" s="69" t="s">
        <v>500</v>
      </c>
    </row>
    <row r="28" spans="2:6" ht="18.75" customHeight="1">
      <c r="B28" s="61" t="s">
        <v>282</v>
      </c>
      <c r="C28" s="62" t="s">
        <v>501</v>
      </c>
      <c r="D28" s="62">
        <v>100</v>
      </c>
      <c r="E28" s="66">
        <v>0.05</v>
      </c>
      <c r="F28" s="62">
        <v>5</v>
      </c>
    </row>
    <row r="29" spans="2:6" ht="18.75" customHeight="1">
      <c r="B29" s="30" t="s">
        <v>501</v>
      </c>
      <c r="C29" s="28"/>
      <c r="D29" s="28"/>
      <c r="E29" s="28"/>
      <c r="F29" s="28"/>
    </row>
    <row r="30" spans="2:6" ht="18.75" customHeight="1">
      <c r="B30" s="30" t="s">
        <v>502</v>
      </c>
      <c r="C30" s="28"/>
      <c r="D30" s="28"/>
      <c r="E30" s="28"/>
      <c r="F30" s="28"/>
    </row>
    <row r="31" spans="2:6" ht="18.75" customHeight="1">
      <c r="B31" s="30" t="s">
        <v>503</v>
      </c>
      <c r="C31" s="28"/>
      <c r="D31" s="28"/>
      <c r="E31" s="28"/>
      <c r="F31" s="28"/>
    </row>
    <row r="32" spans="2:6" ht="18.75" customHeight="1">
      <c r="B32" s="30" t="s">
        <v>504</v>
      </c>
      <c r="C32" s="28"/>
      <c r="D32" s="28"/>
      <c r="E32" s="28"/>
      <c r="F32" s="28"/>
    </row>
    <row r="33" spans="2:6" ht="18.75" customHeight="1">
      <c r="B33" s="366" t="s">
        <v>188</v>
      </c>
      <c r="C33" s="367"/>
      <c r="D33" s="26">
        <f>SUM(D29:D32)</f>
        <v>0</v>
      </c>
      <c r="E33" s="26">
        <f t="shared" ref="E33" si="1">SUM(E29:E32)</f>
        <v>0</v>
      </c>
      <c r="F33" s="27" t="s">
        <v>497</v>
      </c>
    </row>
    <row r="34" spans="2:6" ht="15" thickBot="1"/>
    <row r="35" spans="2:6" ht="20.100000000000001" customHeight="1" thickBot="1">
      <c r="B35" s="327" t="s">
        <v>505</v>
      </c>
      <c r="C35" s="328"/>
      <c r="D35" s="328"/>
      <c r="E35" s="328"/>
      <c r="F35" s="329"/>
    </row>
  </sheetData>
  <mergeCells count="8">
    <mergeCell ref="B33:C33"/>
    <mergeCell ref="B15:F15"/>
    <mergeCell ref="B4:G4"/>
    <mergeCell ref="B35:F35"/>
    <mergeCell ref="B2:G2"/>
    <mergeCell ref="B26:F26"/>
    <mergeCell ref="B13:C13"/>
    <mergeCell ref="B24:C24"/>
  </mergeCells>
  <phoneticPr fontId="6" type="noConversion"/>
  <pageMargins left="0.7" right="0.7" top="0.75" bottom="0.75" header="0.3" footer="0.3"/>
  <ignoredErrors>
    <ignoredError sqref="D13 D33:E33 D24:E24 F13:G13" formulaRange="1"/>
  </ignoredErrors>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BD0843-05F7-114A-B991-1907C8AE1F77}">
  <dimension ref="B1:O109"/>
  <sheetViews>
    <sheetView zoomScaleNormal="100" workbookViewId="0">
      <selection activeCell="C20" sqref="C20"/>
    </sheetView>
  </sheetViews>
  <sheetFormatPr defaultColWidth="10.8515625" defaultRowHeight="14.25"/>
  <cols>
    <col min="1" max="1" width="2.46484375" style="161" customWidth="1"/>
    <col min="2" max="2" width="15.4140625" style="161" customWidth="1"/>
    <col min="3" max="3" width="82.6171875" style="161" customWidth="1"/>
    <col min="4" max="4" width="45.5" style="161" customWidth="1"/>
    <col min="5" max="5" width="25.89453125" style="161" bestFit="1" customWidth="1"/>
    <col min="6" max="6" width="1.6015625" style="161" customWidth="1"/>
    <col min="7" max="11" width="10.8515625" style="161"/>
    <col min="12" max="12" width="16.02734375" style="161" bestFit="1" customWidth="1"/>
    <col min="13" max="16384" width="10.8515625" style="161"/>
  </cols>
  <sheetData>
    <row r="1" spans="2:15" ht="15" thickBot="1"/>
    <row r="2" spans="2:15" s="182" customFormat="1" ht="28.5" customHeight="1" thickBot="1">
      <c r="B2" s="199" t="s">
        <v>506</v>
      </c>
      <c r="C2" s="200" t="s">
        <v>507</v>
      </c>
      <c r="D2" s="201" t="s">
        <v>508</v>
      </c>
      <c r="E2" s="202" t="s">
        <v>509</v>
      </c>
      <c r="F2" s="195"/>
      <c r="G2" s="368" t="s">
        <v>510</v>
      </c>
      <c r="H2" s="369"/>
      <c r="I2" s="369"/>
      <c r="J2" s="369"/>
      <c r="K2" s="369"/>
      <c r="L2" s="369"/>
      <c r="M2" s="369"/>
      <c r="N2" s="369"/>
      <c r="O2" s="370"/>
    </row>
    <row r="3" spans="2:15" s="182" customFormat="1" ht="18" customHeight="1">
      <c r="B3" s="190" t="s">
        <v>282</v>
      </c>
      <c r="C3" s="190" t="s">
        <v>511</v>
      </c>
      <c r="D3" s="191">
        <v>5000</v>
      </c>
      <c r="E3" s="191" t="s">
        <v>151</v>
      </c>
      <c r="F3" s="196"/>
      <c r="G3" s="371"/>
      <c r="H3" s="372"/>
      <c r="I3" s="372"/>
      <c r="J3" s="372"/>
      <c r="K3" s="372"/>
      <c r="L3" s="372"/>
      <c r="M3" s="372"/>
      <c r="N3" s="372"/>
      <c r="O3" s="373"/>
    </row>
    <row r="4" spans="2:15" ht="15.75">
      <c r="B4" s="104" t="s">
        <v>512</v>
      </c>
      <c r="C4" s="105" t="s">
        <v>513</v>
      </c>
      <c r="D4" s="106"/>
      <c r="E4" s="106"/>
      <c r="F4" s="197"/>
      <c r="G4" s="374" t="s">
        <v>514</v>
      </c>
      <c r="H4" s="375"/>
      <c r="I4" s="375"/>
      <c r="J4" s="375"/>
      <c r="K4" s="375"/>
      <c r="L4" s="375"/>
      <c r="M4" s="375"/>
      <c r="N4" s="375"/>
      <c r="O4" s="376"/>
    </row>
    <row r="5" spans="2:15">
      <c r="B5" s="107" t="s">
        <v>515</v>
      </c>
      <c r="C5" s="108" t="s">
        <v>511</v>
      </c>
      <c r="D5" s="109"/>
      <c r="E5" s="109"/>
      <c r="F5" s="197"/>
      <c r="G5" s="377" t="s">
        <v>516</v>
      </c>
      <c r="H5" s="378"/>
      <c r="I5" s="378"/>
      <c r="J5" s="378"/>
      <c r="K5" s="378"/>
      <c r="L5" s="378"/>
      <c r="M5" s="378"/>
      <c r="N5" s="378"/>
      <c r="O5" s="379"/>
    </row>
    <row r="6" spans="2:15" ht="15.75">
      <c r="B6" s="107" t="s">
        <v>517</v>
      </c>
      <c r="C6" s="108" t="s">
        <v>518</v>
      </c>
      <c r="D6" s="109"/>
      <c r="E6" s="109"/>
      <c r="F6" s="198"/>
    </row>
    <row r="7" spans="2:15" ht="15.75">
      <c r="B7" s="107" t="s">
        <v>519</v>
      </c>
      <c r="C7" s="108" t="s">
        <v>520</v>
      </c>
      <c r="D7" s="109"/>
      <c r="E7" s="109"/>
      <c r="F7" s="198"/>
    </row>
    <row r="8" spans="2:15">
      <c r="B8" s="107" t="s">
        <v>521</v>
      </c>
      <c r="C8" s="107" t="s">
        <v>522</v>
      </c>
      <c r="D8" s="109"/>
      <c r="E8" s="109"/>
      <c r="F8" s="198"/>
    </row>
    <row r="9" spans="2:15">
      <c r="B9" s="107" t="s">
        <v>523</v>
      </c>
      <c r="C9" s="107" t="s">
        <v>524</v>
      </c>
      <c r="D9" s="109"/>
      <c r="E9" s="109"/>
      <c r="F9" s="198"/>
    </row>
    <row r="10" spans="2:15">
      <c r="B10" s="107" t="s">
        <v>525</v>
      </c>
      <c r="C10" s="107" t="s">
        <v>526</v>
      </c>
      <c r="D10" s="109"/>
      <c r="E10" s="109"/>
      <c r="F10" s="198"/>
    </row>
    <row r="11" spans="2:15">
      <c r="B11" s="107" t="s">
        <v>527</v>
      </c>
      <c r="C11" s="107" t="s">
        <v>528</v>
      </c>
      <c r="D11" s="109"/>
      <c r="E11" s="109"/>
      <c r="F11" s="198"/>
    </row>
    <row r="12" spans="2:15">
      <c r="B12" s="107" t="s">
        <v>529</v>
      </c>
      <c r="C12" s="107" t="s">
        <v>530</v>
      </c>
      <c r="D12" s="109"/>
      <c r="E12" s="109"/>
      <c r="F12" s="198"/>
    </row>
    <row r="13" spans="2:15">
      <c r="B13" s="107" t="s">
        <v>531</v>
      </c>
      <c r="C13" s="107" t="s">
        <v>532</v>
      </c>
      <c r="D13" s="109"/>
      <c r="E13" s="109"/>
      <c r="F13" s="198"/>
    </row>
    <row r="14" spans="2:15">
      <c r="B14" s="107" t="s">
        <v>533</v>
      </c>
      <c r="C14" s="107" t="s">
        <v>534</v>
      </c>
      <c r="D14" s="109"/>
      <c r="E14" s="109"/>
      <c r="F14" s="198"/>
    </row>
    <row r="15" spans="2:15">
      <c r="B15" s="107" t="s">
        <v>535</v>
      </c>
      <c r="C15" s="107" t="s">
        <v>536</v>
      </c>
      <c r="D15" s="109"/>
      <c r="E15" s="109"/>
      <c r="F15" s="198"/>
    </row>
    <row r="16" spans="2:15">
      <c r="B16" s="107" t="s">
        <v>537</v>
      </c>
      <c r="C16" s="107" t="s">
        <v>538</v>
      </c>
      <c r="D16" s="109"/>
      <c r="E16" s="109"/>
      <c r="F16" s="198"/>
    </row>
    <row r="17" spans="2:6">
      <c r="B17" s="107" t="s">
        <v>539</v>
      </c>
      <c r="C17" s="107" t="s">
        <v>540</v>
      </c>
      <c r="D17" s="109"/>
      <c r="E17" s="109"/>
      <c r="F17" s="198"/>
    </row>
    <row r="18" spans="2:6">
      <c r="B18" s="107" t="s">
        <v>541</v>
      </c>
      <c r="C18" s="107" t="s">
        <v>542</v>
      </c>
      <c r="D18" s="109"/>
      <c r="E18" s="109"/>
      <c r="F18" s="198"/>
    </row>
    <row r="19" spans="2:6">
      <c r="B19" s="107" t="s">
        <v>543</v>
      </c>
      <c r="C19" s="107" t="s">
        <v>544</v>
      </c>
      <c r="D19" s="109"/>
      <c r="E19" s="109"/>
      <c r="F19" s="198"/>
    </row>
    <row r="20" spans="2:6">
      <c r="B20" s="107" t="s">
        <v>545</v>
      </c>
      <c r="C20" s="107" t="s">
        <v>546</v>
      </c>
      <c r="D20" s="109"/>
      <c r="E20" s="109"/>
      <c r="F20" s="198"/>
    </row>
    <row r="21" spans="2:6">
      <c r="B21" s="107" t="s">
        <v>547</v>
      </c>
      <c r="C21" s="107" t="s">
        <v>548</v>
      </c>
      <c r="D21" s="109"/>
      <c r="E21" s="109"/>
      <c r="F21" s="198"/>
    </row>
    <row r="22" spans="2:6">
      <c r="B22" s="107" t="s">
        <v>549</v>
      </c>
      <c r="C22" s="108" t="s">
        <v>550</v>
      </c>
      <c r="D22" s="109"/>
      <c r="E22" s="109"/>
      <c r="F22" s="198"/>
    </row>
    <row r="23" spans="2:6">
      <c r="B23" s="107" t="s">
        <v>551</v>
      </c>
      <c r="C23" s="107" t="s">
        <v>552</v>
      </c>
      <c r="D23" s="109"/>
      <c r="E23" s="109"/>
      <c r="F23" s="198"/>
    </row>
    <row r="24" spans="2:6">
      <c r="B24" s="107" t="s">
        <v>553</v>
      </c>
      <c r="C24" s="108" t="s">
        <v>554</v>
      </c>
      <c r="D24" s="109"/>
      <c r="E24" s="109"/>
      <c r="F24" s="198"/>
    </row>
    <row r="25" spans="2:6">
      <c r="B25" s="107" t="s">
        <v>555</v>
      </c>
      <c r="C25" s="108" t="s">
        <v>556</v>
      </c>
      <c r="D25" s="109"/>
      <c r="E25" s="109"/>
      <c r="F25" s="198"/>
    </row>
    <row r="26" spans="2:6">
      <c r="B26" s="107" t="s">
        <v>557</v>
      </c>
      <c r="C26" s="107" t="s">
        <v>558</v>
      </c>
      <c r="D26" s="109"/>
      <c r="E26" s="109"/>
      <c r="F26" s="198"/>
    </row>
    <row r="27" spans="2:6">
      <c r="B27" s="107" t="s">
        <v>559</v>
      </c>
      <c r="C27" s="107" t="s">
        <v>560</v>
      </c>
      <c r="D27" s="109"/>
      <c r="E27" s="109"/>
      <c r="F27" s="198"/>
    </row>
    <row r="28" spans="2:6">
      <c r="B28" s="107" t="s">
        <v>561</v>
      </c>
      <c r="C28" s="107" t="s">
        <v>562</v>
      </c>
      <c r="D28" s="109"/>
      <c r="E28" s="109"/>
      <c r="F28" s="198"/>
    </row>
    <row r="29" spans="2:6">
      <c r="B29" s="107" t="s">
        <v>563</v>
      </c>
      <c r="C29" s="107" t="s">
        <v>564</v>
      </c>
      <c r="D29" s="109"/>
      <c r="E29" s="109"/>
      <c r="F29" s="198"/>
    </row>
    <row r="30" spans="2:6">
      <c r="B30" s="107" t="s">
        <v>565</v>
      </c>
      <c r="C30" s="107" t="s">
        <v>566</v>
      </c>
      <c r="D30" s="109"/>
      <c r="E30" s="109"/>
      <c r="F30" s="198"/>
    </row>
    <row r="31" spans="2:6">
      <c r="B31" s="107" t="s">
        <v>567</v>
      </c>
      <c r="C31" s="107" t="s">
        <v>568</v>
      </c>
      <c r="D31" s="109"/>
      <c r="E31" s="109"/>
      <c r="F31" s="198"/>
    </row>
    <row r="32" spans="2:6">
      <c r="B32" s="107" t="s">
        <v>569</v>
      </c>
      <c r="C32" s="107" t="s">
        <v>570</v>
      </c>
      <c r="D32" s="109"/>
      <c r="E32" s="109"/>
      <c r="F32" s="198"/>
    </row>
    <row r="33" spans="2:6">
      <c r="B33" s="107" t="s">
        <v>571</v>
      </c>
      <c r="C33" s="107" t="s">
        <v>572</v>
      </c>
      <c r="D33" s="109"/>
      <c r="E33" s="109"/>
      <c r="F33" s="198"/>
    </row>
    <row r="34" spans="2:6">
      <c r="B34" s="107" t="s">
        <v>573</v>
      </c>
      <c r="C34" s="108" t="s">
        <v>574</v>
      </c>
      <c r="D34" s="109"/>
      <c r="E34" s="109"/>
      <c r="F34" s="198"/>
    </row>
    <row r="35" spans="2:6">
      <c r="B35" s="107" t="s">
        <v>575</v>
      </c>
      <c r="C35" s="107" t="s">
        <v>576</v>
      </c>
      <c r="D35" s="109"/>
      <c r="E35" s="109"/>
      <c r="F35" s="198"/>
    </row>
    <row r="36" spans="2:6">
      <c r="B36" s="107" t="s">
        <v>577</v>
      </c>
      <c r="C36" s="107" t="s">
        <v>578</v>
      </c>
      <c r="D36" s="109"/>
      <c r="E36" s="109"/>
      <c r="F36" s="198"/>
    </row>
    <row r="37" spans="2:6">
      <c r="B37" s="107" t="s">
        <v>579</v>
      </c>
      <c r="C37" s="107" t="s">
        <v>580</v>
      </c>
      <c r="D37" s="109"/>
      <c r="E37" s="109"/>
      <c r="F37" s="198"/>
    </row>
    <row r="38" spans="2:6">
      <c r="B38" s="107" t="s">
        <v>581</v>
      </c>
      <c r="C38" s="107" t="s">
        <v>582</v>
      </c>
      <c r="D38" s="109"/>
      <c r="E38" s="109"/>
      <c r="F38" s="198"/>
    </row>
    <row r="39" spans="2:6">
      <c r="B39" s="107" t="s">
        <v>583</v>
      </c>
      <c r="C39" s="107" t="s">
        <v>584</v>
      </c>
      <c r="D39" s="109"/>
      <c r="E39" s="109"/>
      <c r="F39" s="198"/>
    </row>
    <row r="40" spans="2:6">
      <c r="B40" s="107" t="s">
        <v>585</v>
      </c>
      <c r="C40" s="107" t="s">
        <v>586</v>
      </c>
      <c r="D40" s="109"/>
      <c r="E40" s="109"/>
      <c r="F40" s="198"/>
    </row>
    <row r="41" spans="2:6">
      <c r="B41" s="107" t="s">
        <v>587</v>
      </c>
      <c r="C41" s="107" t="s">
        <v>588</v>
      </c>
      <c r="D41" s="109"/>
      <c r="E41" s="109"/>
      <c r="F41" s="198"/>
    </row>
    <row r="42" spans="2:6">
      <c r="B42" s="107" t="s">
        <v>589</v>
      </c>
      <c r="C42" s="107" t="s">
        <v>590</v>
      </c>
      <c r="D42" s="109"/>
      <c r="E42" s="109"/>
      <c r="F42" s="198"/>
    </row>
    <row r="43" spans="2:6">
      <c r="B43" s="107" t="s">
        <v>591</v>
      </c>
      <c r="C43" s="107" t="s">
        <v>592</v>
      </c>
      <c r="D43" s="109"/>
      <c r="E43" s="109"/>
      <c r="F43" s="198"/>
    </row>
    <row r="44" spans="2:6">
      <c r="B44" s="107" t="s">
        <v>593</v>
      </c>
      <c r="C44" s="107" t="s">
        <v>594</v>
      </c>
      <c r="D44" s="109"/>
      <c r="E44" s="109"/>
      <c r="F44" s="198"/>
    </row>
    <row r="45" spans="2:6">
      <c r="B45" s="107" t="s">
        <v>595</v>
      </c>
      <c r="C45" s="107" t="s">
        <v>596</v>
      </c>
      <c r="D45" s="109"/>
      <c r="E45" s="109"/>
      <c r="F45" s="198"/>
    </row>
    <row r="46" spans="2:6">
      <c r="B46" s="107" t="s">
        <v>597</v>
      </c>
      <c r="C46" s="107" t="s">
        <v>598</v>
      </c>
      <c r="D46" s="109"/>
      <c r="E46" s="109"/>
      <c r="F46" s="198"/>
    </row>
    <row r="47" spans="2:6">
      <c r="B47" s="107" t="s">
        <v>599</v>
      </c>
      <c r="C47" s="107" t="s">
        <v>600</v>
      </c>
      <c r="D47" s="109"/>
      <c r="E47" s="109"/>
      <c r="F47" s="198"/>
    </row>
    <row r="48" spans="2:6">
      <c r="B48" s="107" t="s">
        <v>601</v>
      </c>
      <c r="C48" s="107" t="s">
        <v>602</v>
      </c>
      <c r="D48" s="109"/>
      <c r="E48" s="109"/>
      <c r="F48" s="198"/>
    </row>
    <row r="49" spans="2:6">
      <c r="B49" s="107" t="s">
        <v>603</v>
      </c>
      <c r="C49" s="107" t="s">
        <v>604</v>
      </c>
      <c r="D49" s="109"/>
      <c r="E49" s="109"/>
      <c r="F49" s="198"/>
    </row>
    <row r="50" spans="2:6">
      <c r="B50" s="107" t="s">
        <v>605</v>
      </c>
      <c r="C50" s="107" t="s">
        <v>606</v>
      </c>
      <c r="D50" s="109"/>
      <c r="E50" s="109"/>
      <c r="F50" s="198"/>
    </row>
    <row r="51" spans="2:6">
      <c r="B51" s="107" t="s">
        <v>607</v>
      </c>
      <c r="C51" s="107" t="s">
        <v>608</v>
      </c>
      <c r="D51" s="109"/>
      <c r="E51" s="109"/>
      <c r="F51" s="198"/>
    </row>
    <row r="52" spans="2:6">
      <c r="B52" s="107" t="s">
        <v>609</v>
      </c>
      <c r="C52" s="107" t="s">
        <v>610</v>
      </c>
      <c r="D52" s="109"/>
      <c r="E52" s="109"/>
      <c r="F52" s="198"/>
    </row>
    <row r="53" spans="2:6">
      <c r="B53" s="107" t="s">
        <v>611</v>
      </c>
      <c r="C53" s="107" t="s">
        <v>612</v>
      </c>
      <c r="D53" s="109"/>
      <c r="E53" s="109"/>
      <c r="F53" s="198"/>
    </row>
    <row r="54" spans="2:6">
      <c r="B54" s="107" t="s">
        <v>613</v>
      </c>
      <c r="C54" s="107" t="s">
        <v>614</v>
      </c>
      <c r="D54" s="109"/>
      <c r="E54" s="109"/>
      <c r="F54" s="198"/>
    </row>
    <row r="55" spans="2:6">
      <c r="B55" s="107" t="s">
        <v>615</v>
      </c>
      <c r="C55" s="107" t="s">
        <v>616</v>
      </c>
      <c r="D55" s="109"/>
      <c r="E55" s="109"/>
      <c r="F55" s="198"/>
    </row>
    <row r="56" spans="2:6" ht="15.75">
      <c r="B56" s="107" t="s">
        <v>617</v>
      </c>
      <c r="C56" s="108" t="s">
        <v>618</v>
      </c>
      <c r="D56" s="109"/>
      <c r="E56" s="109"/>
      <c r="F56" s="198"/>
    </row>
    <row r="57" spans="2:6">
      <c r="B57" s="107" t="s">
        <v>619</v>
      </c>
      <c r="C57" s="107" t="s">
        <v>620</v>
      </c>
      <c r="D57" s="109"/>
      <c r="E57" s="109"/>
      <c r="F57" s="198"/>
    </row>
    <row r="58" spans="2:6">
      <c r="B58" s="107" t="s">
        <v>621</v>
      </c>
      <c r="C58" s="107" t="s">
        <v>622</v>
      </c>
      <c r="D58" s="109"/>
      <c r="E58" s="109"/>
      <c r="F58" s="198"/>
    </row>
    <row r="59" spans="2:6">
      <c r="B59" s="107" t="s">
        <v>623</v>
      </c>
      <c r="C59" s="107" t="s">
        <v>624</v>
      </c>
      <c r="D59" s="109"/>
      <c r="E59" s="109"/>
      <c r="F59" s="198"/>
    </row>
    <row r="60" spans="2:6">
      <c r="B60" s="107" t="s">
        <v>625</v>
      </c>
      <c r="C60" s="107" t="s">
        <v>626</v>
      </c>
      <c r="D60" s="109"/>
      <c r="E60" s="109"/>
      <c r="F60" s="198"/>
    </row>
    <row r="61" spans="2:6" ht="15.75">
      <c r="B61" s="107" t="s">
        <v>627</v>
      </c>
      <c r="C61" s="108" t="s">
        <v>628</v>
      </c>
      <c r="D61" s="109"/>
      <c r="E61" s="109"/>
      <c r="F61" s="198"/>
    </row>
    <row r="62" spans="2:6">
      <c r="B62" s="107" t="s">
        <v>629</v>
      </c>
      <c r="C62" s="107" t="s">
        <v>630</v>
      </c>
      <c r="D62" s="109"/>
      <c r="E62" s="109"/>
      <c r="F62" s="198"/>
    </row>
    <row r="63" spans="2:6">
      <c r="B63" s="107" t="s">
        <v>631</v>
      </c>
      <c r="C63" s="107" t="s">
        <v>632</v>
      </c>
      <c r="D63" s="109"/>
      <c r="E63" s="109"/>
      <c r="F63" s="198"/>
    </row>
    <row r="64" spans="2:6">
      <c r="B64" s="107" t="s">
        <v>633</v>
      </c>
      <c r="C64" s="107" t="s">
        <v>634</v>
      </c>
      <c r="D64" s="109"/>
      <c r="E64" s="109"/>
      <c r="F64" s="198"/>
    </row>
    <row r="65" spans="2:6" ht="15.75">
      <c r="B65" s="107" t="s">
        <v>635</v>
      </c>
      <c r="C65" s="108" t="s">
        <v>636</v>
      </c>
      <c r="D65" s="109"/>
      <c r="E65" s="109"/>
      <c r="F65" s="198"/>
    </row>
    <row r="66" spans="2:6" ht="15.75">
      <c r="B66" s="107" t="s">
        <v>637</v>
      </c>
      <c r="C66" s="108" t="s">
        <v>638</v>
      </c>
      <c r="D66" s="109"/>
      <c r="E66" s="109"/>
      <c r="F66" s="198"/>
    </row>
    <row r="67" spans="2:6" ht="15.75">
      <c r="B67" s="107" t="s">
        <v>639</v>
      </c>
      <c r="C67" s="108" t="s">
        <v>640</v>
      </c>
      <c r="D67" s="109"/>
      <c r="E67" s="109"/>
      <c r="F67" s="198"/>
    </row>
    <row r="68" spans="2:6" ht="15.75">
      <c r="B68" s="107" t="s">
        <v>641</v>
      </c>
      <c r="C68" s="108" t="s">
        <v>642</v>
      </c>
      <c r="D68" s="109"/>
      <c r="E68" s="109"/>
      <c r="F68" s="198"/>
    </row>
    <row r="69" spans="2:6">
      <c r="B69" s="107" t="s">
        <v>643</v>
      </c>
      <c r="C69" s="107" t="s">
        <v>644</v>
      </c>
      <c r="D69" s="109"/>
      <c r="E69" s="109"/>
      <c r="F69" s="198"/>
    </row>
    <row r="70" spans="2:6">
      <c r="B70" s="107" t="s">
        <v>645</v>
      </c>
      <c r="C70" s="107" t="s">
        <v>646</v>
      </c>
      <c r="D70" s="109"/>
      <c r="E70" s="109"/>
      <c r="F70" s="198"/>
    </row>
    <row r="71" spans="2:6">
      <c r="B71" s="107" t="s">
        <v>647</v>
      </c>
      <c r="C71" s="107" t="s">
        <v>648</v>
      </c>
      <c r="D71" s="109"/>
      <c r="E71" s="109"/>
      <c r="F71" s="198"/>
    </row>
    <row r="72" spans="2:6">
      <c r="B72" s="107" t="s">
        <v>649</v>
      </c>
      <c r="C72" s="107" t="s">
        <v>650</v>
      </c>
      <c r="D72" s="109"/>
      <c r="E72" s="109"/>
      <c r="F72" s="198"/>
    </row>
    <row r="73" spans="2:6">
      <c r="B73" s="107" t="s">
        <v>651</v>
      </c>
      <c r="C73" s="107" t="s">
        <v>652</v>
      </c>
      <c r="D73" s="109"/>
      <c r="E73" s="109"/>
      <c r="F73" s="198"/>
    </row>
    <row r="74" spans="2:6">
      <c r="B74" s="107" t="s">
        <v>653</v>
      </c>
      <c r="C74" s="107" t="s">
        <v>654</v>
      </c>
      <c r="D74" s="109"/>
      <c r="E74" s="109"/>
      <c r="F74" s="198"/>
    </row>
    <row r="75" spans="2:6">
      <c r="B75" s="107" t="s">
        <v>655</v>
      </c>
      <c r="C75" s="107" t="s">
        <v>656</v>
      </c>
      <c r="D75" s="109"/>
      <c r="E75" s="109"/>
      <c r="F75" s="198"/>
    </row>
    <row r="76" spans="2:6">
      <c r="B76" s="107" t="s">
        <v>657</v>
      </c>
      <c r="C76" s="107" t="s">
        <v>658</v>
      </c>
      <c r="D76" s="109"/>
      <c r="E76" s="109"/>
      <c r="F76" s="198"/>
    </row>
    <row r="77" spans="2:6">
      <c r="B77" s="107" t="s">
        <v>659</v>
      </c>
      <c r="C77" s="107" t="s">
        <v>660</v>
      </c>
      <c r="D77" s="109"/>
      <c r="E77" s="109"/>
      <c r="F77" s="198"/>
    </row>
    <row r="78" spans="2:6">
      <c r="B78" s="107" t="s">
        <v>661</v>
      </c>
      <c r="C78" s="107" t="s">
        <v>662</v>
      </c>
      <c r="D78" s="109"/>
      <c r="E78" s="109"/>
      <c r="F78" s="198"/>
    </row>
    <row r="79" spans="2:6">
      <c r="B79" s="107" t="s">
        <v>663</v>
      </c>
      <c r="C79" s="107" t="s">
        <v>664</v>
      </c>
      <c r="D79" s="109"/>
      <c r="E79" s="109"/>
      <c r="F79" s="198"/>
    </row>
    <row r="80" spans="2:6">
      <c r="B80" s="107" t="s">
        <v>665</v>
      </c>
      <c r="C80" s="107" t="s">
        <v>666</v>
      </c>
      <c r="D80" s="109"/>
      <c r="E80" s="109"/>
      <c r="F80" s="198"/>
    </row>
    <row r="81" spans="2:6">
      <c r="B81" s="107" t="s">
        <v>667</v>
      </c>
      <c r="C81" s="107" t="s">
        <v>668</v>
      </c>
      <c r="D81" s="109"/>
      <c r="E81" s="109"/>
      <c r="F81" s="198"/>
    </row>
    <row r="82" spans="2:6">
      <c r="B82" s="107" t="s">
        <v>669</v>
      </c>
      <c r="C82" s="107" t="s">
        <v>670</v>
      </c>
      <c r="D82" s="109"/>
      <c r="E82" s="109"/>
      <c r="F82" s="198"/>
    </row>
    <row r="83" spans="2:6">
      <c r="B83" s="107" t="s">
        <v>671</v>
      </c>
      <c r="C83" s="107" t="s">
        <v>672</v>
      </c>
      <c r="D83" s="109"/>
      <c r="E83" s="109"/>
      <c r="F83" s="198"/>
    </row>
    <row r="84" spans="2:6">
      <c r="B84" s="107" t="s">
        <v>673</v>
      </c>
      <c r="C84" s="107" t="s">
        <v>674</v>
      </c>
      <c r="D84" s="109"/>
      <c r="E84" s="109"/>
      <c r="F84" s="198"/>
    </row>
    <row r="85" spans="2:6">
      <c r="B85" s="107" t="s">
        <v>675</v>
      </c>
      <c r="C85" s="107" t="s">
        <v>676</v>
      </c>
      <c r="D85" s="109"/>
      <c r="E85" s="109"/>
      <c r="F85" s="198"/>
    </row>
    <row r="86" spans="2:6">
      <c r="B86" s="107" t="s">
        <v>677</v>
      </c>
      <c r="C86" s="107" t="s">
        <v>678</v>
      </c>
      <c r="D86" s="109"/>
      <c r="E86" s="109"/>
      <c r="F86" s="198"/>
    </row>
    <row r="87" spans="2:6">
      <c r="B87" s="107" t="s">
        <v>679</v>
      </c>
      <c r="C87" s="107" t="s">
        <v>680</v>
      </c>
      <c r="D87" s="109"/>
      <c r="E87" s="109"/>
      <c r="F87" s="198"/>
    </row>
    <row r="88" spans="2:6">
      <c r="B88" s="107" t="s">
        <v>681</v>
      </c>
      <c r="C88" s="107" t="s">
        <v>682</v>
      </c>
      <c r="D88" s="109"/>
      <c r="E88" s="109"/>
      <c r="F88" s="198"/>
    </row>
    <row r="89" spans="2:6">
      <c r="B89" s="107" t="s">
        <v>683</v>
      </c>
      <c r="C89" s="107" t="s">
        <v>684</v>
      </c>
      <c r="D89" s="109"/>
      <c r="E89" s="109"/>
      <c r="F89" s="198"/>
    </row>
    <row r="90" spans="2:6">
      <c r="B90" s="107" t="s">
        <v>685</v>
      </c>
      <c r="C90" s="107" t="s">
        <v>686</v>
      </c>
      <c r="D90" s="109"/>
      <c r="E90" s="109"/>
      <c r="F90" s="198"/>
    </row>
    <row r="91" spans="2:6">
      <c r="B91" s="107" t="s">
        <v>687</v>
      </c>
      <c r="C91" s="107" t="s">
        <v>688</v>
      </c>
      <c r="D91" s="109"/>
      <c r="E91" s="109"/>
      <c r="F91" s="198"/>
    </row>
    <row r="92" spans="2:6">
      <c r="B92" s="107" t="s">
        <v>689</v>
      </c>
      <c r="C92" s="107" t="s">
        <v>690</v>
      </c>
      <c r="D92" s="109"/>
      <c r="E92" s="109"/>
      <c r="F92" s="198"/>
    </row>
    <row r="93" spans="2:6">
      <c r="B93" s="107" t="s">
        <v>691</v>
      </c>
      <c r="C93" s="107" t="s">
        <v>692</v>
      </c>
      <c r="D93" s="109"/>
      <c r="E93" s="109"/>
      <c r="F93" s="198"/>
    </row>
    <row r="94" spans="2:6">
      <c r="B94" s="107" t="s">
        <v>693</v>
      </c>
      <c r="C94" s="107" t="s">
        <v>694</v>
      </c>
      <c r="D94" s="109"/>
      <c r="E94" s="109"/>
      <c r="F94" s="198"/>
    </row>
    <row r="95" spans="2:6">
      <c r="B95" s="107" t="s">
        <v>695</v>
      </c>
      <c r="C95" s="107" t="s">
        <v>696</v>
      </c>
      <c r="D95" s="109"/>
      <c r="E95" s="109"/>
      <c r="F95" s="198"/>
    </row>
    <row r="96" spans="2:6">
      <c r="B96" s="107" t="s">
        <v>697</v>
      </c>
      <c r="C96" s="107" t="s">
        <v>698</v>
      </c>
      <c r="D96" s="109"/>
      <c r="E96" s="109"/>
      <c r="F96" s="198"/>
    </row>
    <row r="97" spans="2:6">
      <c r="B97" s="107" t="s">
        <v>699</v>
      </c>
      <c r="C97" s="107" t="s">
        <v>700</v>
      </c>
      <c r="D97" s="109"/>
      <c r="E97" s="109"/>
      <c r="F97" s="198"/>
    </row>
    <row r="98" spans="2:6">
      <c r="B98" s="107" t="s">
        <v>701</v>
      </c>
      <c r="C98" s="107" t="s">
        <v>702</v>
      </c>
      <c r="D98" s="109"/>
      <c r="E98" s="109"/>
      <c r="F98" s="198"/>
    </row>
    <row r="99" spans="2:6">
      <c r="B99" s="107" t="s">
        <v>703</v>
      </c>
      <c r="C99" s="107" t="s">
        <v>704</v>
      </c>
      <c r="D99" s="109"/>
      <c r="E99" s="109"/>
      <c r="F99" s="198"/>
    </row>
    <row r="100" spans="2:6">
      <c r="B100" s="107" t="s">
        <v>705</v>
      </c>
      <c r="C100" s="107" t="s">
        <v>706</v>
      </c>
      <c r="D100" s="109"/>
      <c r="E100" s="109"/>
      <c r="F100" s="198"/>
    </row>
    <row r="101" spans="2:6">
      <c r="B101" s="107" t="s">
        <v>707</v>
      </c>
      <c r="C101" s="107" t="s">
        <v>708</v>
      </c>
      <c r="D101" s="109"/>
      <c r="E101" s="109"/>
      <c r="F101" s="198"/>
    </row>
    <row r="102" spans="2:6">
      <c r="B102" s="107" t="s">
        <v>709</v>
      </c>
      <c r="C102" s="107" t="s">
        <v>710</v>
      </c>
      <c r="D102" s="109"/>
      <c r="E102" s="109"/>
      <c r="F102" s="198"/>
    </row>
    <row r="103" spans="2:6">
      <c r="B103" s="107" t="s">
        <v>711</v>
      </c>
      <c r="C103" s="107" t="s">
        <v>712</v>
      </c>
      <c r="D103" s="109"/>
      <c r="E103" s="109"/>
      <c r="F103" s="198"/>
    </row>
    <row r="104" spans="2:6">
      <c r="B104" s="107" t="s">
        <v>713</v>
      </c>
      <c r="C104" s="107" t="s">
        <v>714</v>
      </c>
      <c r="D104" s="109"/>
      <c r="E104" s="109"/>
      <c r="F104" s="198"/>
    </row>
    <row r="105" spans="2:6">
      <c r="B105" s="107" t="s">
        <v>715</v>
      </c>
      <c r="C105" s="107" t="s">
        <v>716</v>
      </c>
      <c r="D105" s="109"/>
      <c r="E105" s="109"/>
      <c r="F105" s="198"/>
    </row>
    <row r="106" spans="2:6">
      <c r="B106" s="107" t="s">
        <v>717</v>
      </c>
      <c r="C106" s="107" t="s">
        <v>718</v>
      </c>
      <c r="D106" s="109"/>
      <c r="E106" s="109"/>
      <c r="F106" s="198"/>
    </row>
    <row r="107" spans="2:6">
      <c r="B107" s="107" t="s">
        <v>719</v>
      </c>
      <c r="C107" s="107" t="s">
        <v>720</v>
      </c>
      <c r="D107" s="109"/>
      <c r="E107" s="109"/>
      <c r="F107" s="198"/>
    </row>
    <row r="108" spans="2:6">
      <c r="B108" s="110" t="s">
        <v>721</v>
      </c>
      <c r="C108" s="110" t="s">
        <v>722</v>
      </c>
      <c r="D108" s="109"/>
      <c r="E108" s="109"/>
      <c r="F108" s="198"/>
    </row>
    <row r="109" spans="2:6">
      <c r="B109" s="110" t="s">
        <v>723</v>
      </c>
      <c r="C109" s="110" t="s">
        <v>724</v>
      </c>
      <c r="D109" s="109"/>
      <c r="E109" s="109"/>
      <c r="F109" s="198"/>
    </row>
  </sheetData>
  <mergeCells count="3">
    <mergeCell ref="G2:O3"/>
    <mergeCell ref="G4:O4"/>
    <mergeCell ref="G5:O5"/>
  </mergeCells>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3EA74C-AE57-704F-87FE-728B0D973230}">
  <sheetPr>
    <tabColor rgb="FF92D050"/>
  </sheetPr>
  <dimension ref="B1:G112"/>
  <sheetViews>
    <sheetView showGridLines="0" topLeftCell="B1" zoomScale="80" zoomScaleNormal="80" workbookViewId="0">
      <selection activeCell="D85" sqref="D85"/>
    </sheetView>
  </sheetViews>
  <sheetFormatPr defaultColWidth="10.8515625" defaultRowHeight="15"/>
  <cols>
    <col min="1" max="1" width="10.8515625" style="39"/>
    <col min="2" max="2" width="18" style="39" customWidth="1"/>
    <col min="3" max="3" width="17.6328125" style="39" customWidth="1"/>
    <col min="4" max="4" width="70.0390625" style="39" customWidth="1"/>
    <col min="5" max="6" width="40.5703125" style="39" customWidth="1"/>
    <col min="7" max="7" width="32.67578125" style="39" customWidth="1"/>
    <col min="8" max="16384" width="10.8515625" style="39"/>
  </cols>
  <sheetData>
    <row r="1" spans="3:7" ht="15.75" thickBot="1"/>
    <row r="2" spans="3:7" ht="34.5" customHeight="1" thickBot="1">
      <c r="C2" s="243" t="s">
        <v>54</v>
      </c>
      <c r="D2" s="244"/>
      <c r="E2" s="244"/>
      <c r="F2" s="244"/>
      <c r="G2" s="245"/>
    </row>
    <row r="3" spans="3:7" ht="24.75" customHeight="1">
      <c r="C3" s="113" t="s">
        <v>55</v>
      </c>
      <c r="D3" s="280" t="s">
        <v>56</v>
      </c>
      <c r="E3" s="281"/>
      <c r="F3" s="281"/>
      <c r="G3" s="282"/>
    </row>
    <row r="4" spans="3:7" ht="24.75" customHeight="1">
      <c r="C4" s="114" t="s">
        <v>57</v>
      </c>
      <c r="D4" s="286" t="s">
        <v>58</v>
      </c>
      <c r="E4" s="225"/>
      <c r="F4" s="225"/>
      <c r="G4" s="226"/>
    </row>
    <row r="5" spans="3:7" ht="24.75" customHeight="1">
      <c r="C5" s="114" t="s">
        <v>59</v>
      </c>
      <c r="D5" s="224" t="s">
        <v>60</v>
      </c>
      <c r="E5" s="225"/>
      <c r="F5" s="225"/>
      <c r="G5" s="226"/>
    </row>
    <row r="6" spans="3:7" ht="24.75" customHeight="1">
      <c r="C6" s="114" t="s">
        <v>61</v>
      </c>
      <c r="D6" s="286" t="s">
        <v>62</v>
      </c>
      <c r="E6" s="225"/>
      <c r="F6" s="225"/>
      <c r="G6" s="226"/>
    </row>
    <row r="7" spans="3:7" ht="24.75" customHeight="1">
      <c r="C7" s="114" t="s">
        <v>63</v>
      </c>
      <c r="D7" s="286" t="s">
        <v>64</v>
      </c>
      <c r="E7" s="225"/>
      <c r="F7" s="225"/>
      <c r="G7" s="226"/>
    </row>
    <row r="8" spans="3:7" ht="24.75" customHeight="1" thickBot="1">
      <c r="C8" s="115" t="s">
        <v>65</v>
      </c>
      <c r="D8" s="283" t="s">
        <v>66</v>
      </c>
      <c r="E8" s="284"/>
      <c r="F8" s="284"/>
      <c r="G8" s="285"/>
    </row>
    <row r="10" spans="3:7" ht="15.75" thickBot="1"/>
    <row r="11" spans="3:7" ht="21.95" customHeight="1" thickBot="1">
      <c r="C11" s="253" t="s">
        <v>67</v>
      </c>
      <c r="D11" s="250" t="s">
        <v>68</v>
      </c>
      <c r="E11" s="251"/>
      <c r="F11" s="251"/>
      <c r="G11" s="252"/>
    </row>
    <row r="12" spans="3:7" ht="20.25">
      <c r="C12" s="254"/>
      <c r="D12" s="129" t="s">
        <v>69</v>
      </c>
      <c r="E12" s="233">
        <f ca="1">TODAY()</f>
        <v>45305</v>
      </c>
      <c r="F12" s="233"/>
      <c r="G12" s="234"/>
    </row>
    <row r="13" spans="3:7">
      <c r="C13" s="254"/>
      <c r="D13" s="17"/>
      <c r="E13" s="237"/>
      <c r="F13" s="237"/>
      <c r="G13" s="238"/>
    </row>
    <row r="14" spans="3:7">
      <c r="C14" s="254"/>
      <c r="D14" s="18" t="s">
        <v>70</v>
      </c>
      <c r="E14" s="235" t="s">
        <v>71</v>
      </c>
      <c r="F14" s="235"/>
      <c r="G14" s="236"/>
    </row>
    <row r="15" spans="3:7">
      <c r="C15" s="254"/>
      <c r="D15" s="17"/>
      <c r="E15" s="211"/>
      <c r="F15" s="211"/>
      <c r="G15" s="212"/>
    </row>
    <row r="16" spans="3:7">
      <c r="C16" s="254"/>
      <c r="D16" s="18" t="s">
        <v>72</v>
      </c>
      <c r="E16" s="235" t="s">
        <v>73</v>
      </c>
      <c r="F16" s="235"/>
      <c r="G16" s="236"/>
    </row>
    <row r="17" spans="2:7">
      <c r="C17" s="254"/>
      <c r="D17" s="17"/>
      <c r="E17" s="211"/>
      <c r="F17" s="211"/>
      <c r="G17" s="212"/>
    </row>
    <row r="18" spans="2:7">
      <c r="C18" s="254"/>
      <c r="D18" s="19" t="s">
        <v>74</v>
      </c>
      <c r="E18" s="235" t="s">
        <v>75</v>
      </c>
      <c r="F18" s="235"/>
      <c r="G18" s="236"/>
    </row>
    <row r="19" spans="2:7">
      <c r="C19" s="254"/>
      <c r="D19" s="17"/>
      <c r="E19" s="211"/>
      <c r="F19" s="211"/>
      <c r="G19" s="212"/>
    </row>
    <row r="20" spans="2:7">
      <c r="C20" s="254"/>
      <c r="D20" s="18" t="s">
        <v>76</v>
      </c>
      <c r="E20" s="262" t="s">
        <v>77</v>
      </c>
      <c r="F20" s="263"/>
      <c r="G20" s="264"/>
    </row>
    <row r="21" spans="2:7">
      <c r="C21" s="254"/>
      <c r="D21" s="17"/>
      <c r="E21" s="211"/>
      <c r="F21" s="211"/>
      <c r="G21" s="212"/>
    </row>
    <row r="22" spans="2:7">
      <c r="C22" s="254"/>
      <c r="D22" s="18" t="s">
        <v>78</v>
      </c>
      <c r="E22" s="235" t="s">
        <v>79</v>
      </c>
      <c r="F22" s="235"/>
      <c r="G22" s="236"/>
    </row>
    <row r="23" spans="2:7">
      <c r="C23" s="254"/>
      <c r="D23" s="17"/>
      <c r="E23" s="211"/>
      <c r="F23" s="211"/>
      <c r="G23" s="212"/>
    </row>
    <row r="24" spans="2:7">
      <c r="C24" s="254"/>
      <c r="D24" s="18" t="s">
        <v>80</v>
      </c>
      <c r="E24" s="235" t="s">
        <v>81</v>
      </c>
      <c r="F24" s="235"/>
      <c r="G24" s="236"/>
    </row>
    <row r="25" spans="2:7">
      <c r="C25" s="254"/>
      <c r="D25" s="17"/>
      <c r="E25" s="211"/>
      <c r="F25" s="211"/>
      <c r="G25" s="212"/>
    </row>
    <row r="26" spans="2:7">
      <c r="C26" s="254"/>
      <c r="D26" s="18" t="s">
        <v>82</v>
      </c>
      <c r="E26" s="260" t="s">
        <v>83</v>
      </c>
      <c r="F26" s="260"/>
      <c r="G26" s="261"/>
    </row>
    <row r="27" spans="2:7" ht="19.5" customHeight="1">
      <c r="C27" s="254"/>
      <c r="D27" s="40" t="s">
        <v>84</v>
      </c>
      <c r="E27" s="211"/>
      <c r="F27" s="211"/>
      <c r="G27" s="212"/>
    </row>
    <row r="28" spans="2:7" ht="19.5" customHeight="1">
      <c r="C28" s="254"/>
      <c r="D28" s="15" t="s">
        <v>85</v>
      </c>
      <c r="E28" s="256">
        <v>32</v>
      </c>
      <c r="F28" s="256"/>
      <c r="G28" s="257"/>
    </row>
    <row r="29" spans="2:7" ht="20.25" customHeight="1" thickBot="1">
      <c r="C29" s="255"/>
      <c r="D29" s="130" t="s">
        <v>86</v>
      </c>
      <c r="E29" s="258"/>
      <c r="F29" s="258"/>
      <c r="G29" s="259"/>
    </row>
    <row r="30" spans="2:7" ht="15.75" thickBot="1"/>
    <row r="31" spans="2:7" ht="24.75" customHeight="1" thickBot="1">
      <c r="B31" s="239" t="s">
        <v>87</v>
      </c>
      <c r="C31" s="239" t="s">
        <v>88</v>
      </c>
      <c r="D31" s="241" t="s">
        <v>89</v>
      </c>
      <c r="E31" s="242"/>
      <c r="F31" s="239" t="s">
        <v>90</v>
      </c>
      <c r="G31" s="239" t="s">
        <v>91</v>
      </c>
    </row>
    <row r="32" spans="2:7" ht="24.75" customHeight="1" thickBot="1">
      <c r="B32" s="240"/>
      <c r="C32" s="240"/>
      <c r="D32" s="112" t="s">
        <v>92</v>
      </c>
      <c r="E32" s="116" t="s">
        <v>93</v>
      </c>
      <c r="F32" s="240"/>
      <c r="G32" s="240"/>
    </row>
    <row r="33" spans="2:7" ht="15.75" customHeight="1">
      <c r="B33" s="253" t="s">
        <v>94</v>
      </c>
      <c r="C33" s="265" t="s">
        <v>95</v>
      </c>
      <c r="D33" s="21" t="s">
        <v>96</v>
      </c>
      <c r="E33" s="41"/>
      <c r="F33" s="291">
        <f>IF('S1 + S2 - Building Fuels'!C13&gt;0,'S1 + S2 - Building Fuels'!C13+'S1 + S2 - Building Fuels'!C14,IF('S1 + S2 - Building Fuels'!C16&gt;0,'S1 + S2 - Building Fuels'!C16,0))</f>
        <v>25795</v>
      </c>
      <c r="G33" s="213" t="str">
        <f>IF('S1 + S2 - Building Fuels'!C13&gt;0,"kWh",IF('S1 + S2 - Building Fuels'!C16&gt;0,"GBP","kWh"))</f>
        <v>kWh</v>
      </c>
    </row>
    <row r="34" spans="2:7">
      <c r="B34" s="289"/>
      <c r="C34" s="287"/>
      <c r="D34" s="22"/>
      <c r="E34" s="42"/>
      <c r="F34" s="292"/>
      <c r="G34" s="214"/>
    </row>
    <row r="35" spans="2:7">
      <c r="B35" s="290" t="s">
        <v>97</v>
      </c>
      <c r="C35" s="287"/>
      <c r="D35" s="23" t="s">
        <v>98</v>
      </c>
      <c r="E35" s="43"/>
      <c r="F35" s="293">
        <f>IF('S1 + S2 - Building Fuels'!C20&gt;0,'S1 + S2 - Building Fuels'!C20,IF('S1 + S2 - Building Fuels'!C22&gt;0,'S1 + S2 - Building Fuels'!C22,0))</f>
        <v>0</v>
      </c>
      <c r="G35" s="215" t="str">
        <f>IF('S1 + S2 - Building Fuels'!C20&gt;0,"kWh",IF('S1 + S2 - Building Fuels'!C22&gt;0,"GBP","kWh"))</f>
        <v>kWh</v>
      </c>
    </row>
    <row r="36" spans="2:7">
      <c r="B36" s="289"/>
      <c r="C36" s="287"/>
      <c r="D36" s="22"/>
      <c r="E36" s="42"/>
      <c r="F36" s="292"/>
      <c r="G36" s="214"/>
    </row>
    <row r="37" spans="2:7">
      <c r="B37" s="290" t="s">
        <v>97</v>
      </c>
      <c r="C37" s="287"/>
      <c r="D37" s="24" t="s">
        <v>99</v>
      </c>
      <c r="E37" s="44"/>
      <c r="F37" s="293">
        <f>IF('S1 + S2 - Building Fuels'!C26&gt;0,'S1 + S2 - Building Fuels'!C26,IF('S1 + S2 - Building Fuels'!C28&gt;0,'S1 + S2 - Building Fuels'!C28,0))</f>
        <v>0</v>
      </c>
      <c r="G37" s="215" t="str">
        <f>IF('S1 + S2 - Building Fuels'!C26&gt;0,"kg",IF('S1 + S2 - Building Fuels'!C28&gt;0,"GBP","kg"))</f>
        <v>kg</v>
      </c>
    </row>
    <row r="38" spans="2:7">
      <c r="B38" s="289"/>
      <c r="C38" s="287"/>
      <c r="D38" s="22"/>
      <c r="E38" s="42"/>
      <c r="F38" s="292"/>
      <c r="G38" s="214"/>
    </row>
    <row r="39" spans="2:7">
      <c r="B39" s="290" t="s">
        <v>97</v>
      </c>
      <c r="C39" s="287"/>
      <c r="D39" s="24" t="s">
        <v>100</v>
      </c>
      <c r="E39" s="44"/>
      <c r="F39" s="293">
        <f>IF('S1 + S2 - Building Fuels'!C32&gt;0,'S1 + S2 - Building Fuels'!C32,IF('S1 + S2 - Building Fuels'!C34&gt;0,'S1 + S2 - Building Fuels'!C34,0))</f>
        <v>0</v>
      </c>
      <c r="G39" s="215" t="str">
        <f>IF('S1 + S2 - Building Fuels'!C32&gt;0,"litres",IF('S1 + S2 - Building Fuels'!C34&gt;0,"GBP","litres"))</f>
        <v>litres</v>
      </c>
    </row>
    <row r="40" spans="2:7">
      <c r="B40" s="289"/>
      <c r="C40" s="287"/>
      <c r="D40" s="22"/>
      <c r="E40" s="42"/>
      <c r="F40" s="292"/>
      <c r="G40" s="214"/>
    </row>
    <row r="41" spans="2:7">
      <c r="B41" s="290" t="s">
        <v>97</v>
      </c>
      <c r="C41" s="287"/>
      <c r="D41" s="24" t="s">
        <v>101</v>
      </c>
      <c r="E41" s="44"/>
      <c r="F41" s="293">
        <f>IF('S1 + S2 - Building Fuels'!C38&gt;0,'S1 + S2 - Building Fuels'!C38,IF('S1 + S2 - Building Fuels'!C40&gt;0,'S1 + S2 - Building Fuels'!C40,0))</f>
        <v>0</v>
      </c>
      <c r="G41" s="215" t="str">
        <f>IF('S1 + S2 - Building Fuels'!C38&gt;0,"litres",IF('S1 + S2 - Building Fuels'!C40&gt;0,"GBP","litres"))</f>
        <v>litres</v>
      </c>
    </row>
    <row r="42" spans="2:7">
      <c r="B42" s="289"/>
      <c r="C42" s="287"/>
      <c r="D42" s="22"/>
      <c r="E42" s="42"/>
      <c r="F42" s="292"/>
      <c r="G42" s="214"/>
    </row>
    <row r="43" spans="2:7">
      <c r="B43" s="290" t="s">
        <v>97</v>
      </c>
      <c r="C43" s="287"/>
      <c r="D43" s="24" t="s">
        <v>102</v>
      </c>
      <c r="E43" s="44"/>
      <c r="F43" s="293">
        <f>IF('S1 + S2 - Building Fuels'!C44&gt;0,'S1 + S2 - Building Fuels'!C44,IF('S1 + S2 - Building Fuels'!C46&gt;0,'S1 + S2 - Building Fuels'!C46,0))</f>
        <v>0</v>
      </c>
      <c r="G43" s="215" t="str">
        <f>IF('S1 + S2 - Building Fuels'!C44&gt;0,"litres",IF('S1 + S2 - Building Fuels'!C46&gt;0,"GBP","litres"))</f>
        <v>litres</v>
      </c>
    </row>
    <row r="44" spans="2:7">
      <c r="B44" s="289"/>
      <c r="C44" s="287"/>
      <c r="D44" s="22"/>
      <c r="E44" s="42"/>
      <c r="F44" s="292"/>
      <c r="G44" s="214"/>
    </row>
    <row r="45" spans="2:7" ht="18.75">
      <c r="B45" s="290" t="s">
        <v>97</v>
      </c>
      <c r="C45" s="287"/>
      <c r="D45" s="24" t="s">
        <v>103</v>
      </c>
      <c r="E45" s="44"/>
      <c r="F45" s="292">
        <f>SUM('S1 + S2 - Building Fuels'!C56:C60)</f>
        <v>0</v>
      </c>
      <c r="G45" s="223" t="s">
        <v>104</v>
      </c>
    </row>
    <row r="46" spans="2:7" ht="15.75" thickBot="1">
      <c r="B46" s="255"/>
      <c r="C46" s="266"/>
      <c r="D46" s="25" t="s">
        <v>105</v>
      </c>
      <c r="E46" s="45"/>
      <c r="F46" s="294"/>
      <c r="G46" s="288"/>
    </row>
    <row r="47" spans="2:7" ht="18" customHeight="1">
      <c r="B47" s="253" t="s">
        <v>97</v>
      </c>
      <c r="C47" s="265" t="s">
        <v>106</v>
      </c>
      <c r="D47" s="21" t="s">
        <v>107</v>
      </c>
      <c r="E47" s="41"/>
      <c r="F47" s="291">
        <f>IF('S1 + 2 - Own Vehicle Fuels'!C9&gt;0,'S1 + 2 - Own Vehicle Fuels'!C9,IF('S1 + 2 - Own Vehicle Fuels'!C11&gt;0,'S1 + 2 - Own Vehicle Fuels'!C11,0))</f>
        <v>0</v>
      </c>
      <c r="G47" s="213" t="str">
        <f>IF('S1 + 2 - Own Vehicle Fuels'!C9&gt;0,"litres",IF('S1 + 2 - Own Vehicle Fuels'!C11&gt;0,"GBP","litres"))</f>
        <v>litres</v>
      </c>
    </row>
    <row r="48" spans="2:7" ht="18" customHeight="1">
      <c r="B48" s="289"/>
      <c r="C48" s="287"/>
      <c r="D48" s="22" t="str">
        <f>D50</f>
        <v>note: to not double count this within building fuels</v>
      </c>
      <c r="E48" s="42"/>
      <c r="F48" s="292"/>
      <c r="G48" s="214"/>
    </row>
    <row r="49" spans="2:7" ht="18" customHeight="1">
      <c r="B49" s="290" t="s">
        <v>97</v>
      </c>
      <c r="C49" s="287"/>
      <c r="D49" s="24" t="s">
        <v>102</v>
      </c>
      <c r="E49" s="44"/>
      <c r="F49" s="293">
        <f>IF('S1 + 2 - Own Vehicle Fuels'!C15&gt;0,'S1 + 2 - Own Vehicle Fuels'!C15,IF('S1 + 2 - Own Vehicle Fuels'!C17&gt;0,'S1 + 2 - Own Vehicle Fuels'!C17,0))</f>
        <v>0</v>
      </c>
      <c r="G49" s="215" t="str">
        <f>IF('S1 + 2 - Own Vehicle Fuels'!C15&gt;0,"litres",IF('S1 + 2 - Own Vehicle Fuels'!C17&gt;0,"GBP","litres"))</f>
        <v>litres</v>
      </c>
    </row>
    <row r="50" spans="2:7" ht="18" customHeight="1" thickBot="1">
      <c r="B50" s="255"/>
      <c r="C50" s="266"/>
      <c r="D50" s="25" t="s">
        <v>108</v>
      </c>
      <c r="E50" s="45"/>
      <c r="F50" s="294"/>
      <c r="G50" s="288"/>
    </row>
    <row r="51" spans="2:7" ht="23.1" customHeight="1" thickBot="1">
      <c r="B51" s="253" t="s">
        <v>109</v>
      </c>
      <c r="C51" s="265" t="s">
        <v>110</v>
      </c>
      <c r="D51" s="47" t="s">
        <v>111</v>
      </c>
      <c r="E51" s="117" t="s">
        <v>93</v>
      </c>
      <c r="F51" s="248"/>
      <c r="G51" s="249"/>
    </row>
    <row r="52" spans="2:7">
      <c r="B52" s="254"/>
      <c r="C52" s="287"/>
      <c r="D52" s="20" t="s">
        <v>112</v>
      </c>
      <c r="E52" s="44"/>
      <c r="F52" s="219">
        <f>'S3 - Water'!C6+'S3 - Water'!C7</f>
        <v>50</v>
      </c>
      <c r="G52" s="223" t="s">
        <v>113</v>
      </c>
    </row>
    <row r="53" spans="2:7">
      <c r="B53" s="254"/>
      <c r="C53" s="287"/>
      <c r="D53" s="17"/>
      <c r="E53" s="42"/>
      <c r="F53" s="220"/>
      <c r="G53" s="215"/>
    </row>
    <row r="54" spans="2:7">
      <c r="B54" s="254"/>
      <c r="C54" s="287"/>
      <c r="D54" s="20" t="s">
        <v>114</v>
      </c>
      <c r="E54" s="44"/>
      <c r="F54" s="221">
        <f>'S3 - Water'!C8</f>
        <v>0</v>
      </c>
      <c r="G54" s="215"/>
    </row>
    <row r="55" spans="2:7" ht="15.75" thickBot="1">
      <c r="B55" s="255"/>
      <c r="C55" s="266"/>
      <c r="D55" s="17"/>
      <c r="E55" s="42"/>
      <c r="F55" s="222"/>
      <c r="G55" s="215" t="str">
        <f>G52</f>
        <v>cubic meters</v>
      </c>
    </row>
    <row r="56" spans="2:7" ht="23.1" customHeight="1" thickBot="1">
      <c r="B56" s="253" t="s">
        <v>109</v>
      </c>
      <c r="C56" s="253" t="s">
        <v>115</v>
      </c>
      <c r="D56" s="52" t="s">
        <v>116</v>
      </c>
      <c r="E56" s="118" t="s">
        <v>93</v>
      </c>
      <c r="F56" s="227"/>
      <c r="G56" s="228"/>
    </row>
    <row r="57" spans="2:7">
      <c r="B57" s="254"/>
      <c r="C57" s="254"/>
      <c r="D57" s="23" t="s">
        <v>117</v>
      </c>
      <c r="E57" s="43"/>
      <c r="F57" s="231" t="s">
        <v>118</v>
      </c>
      <c r="G57" s="232" t="s">
        <v>119</v>
      </c>
    </row>
    <row r="58" spans="2:7" ht="15.75" thickBot="1">
      <c r="B58" s="48"/>
      <c r="C58" s="255"/>
      <c r="D58" s="131"/>
      <c r="E58" s="49"/>
      <c r="F58" s="231"/>
      <c r="G58" s="232"/>
    </row>
    <row r="59" spans="2:7" ht="24" customHeight="1" thickBot="1">
      <c r="B59" s="253" t="s">
        <v>109</v>
      </c>
      <c r="C59" s="265" t="s">
        <v>120</v>
      </c>
      <c r="D59" s="46" t="s">
        <v>121</v>
      </c>
      <c r="E59" s="118" t="s">
        <v>93</v>
      </c>
      <c r="F59" s="227"/>
      <c r="G59" s="228"/>
    </row>
    <row r="60" spans="2:7" ht="30.95" customHeight="1" thickBot="1">
      <c r="B60" s="255"/>
      <c r="C60" s="266"/>
      <c r="D60" s="229" t="s">
        <v>122</v>
      </c>
      <c r="E60" s="230"/>
      <c r="F60" s="50" t="s">
        <v>118</v>
      </c>
      <c r="G60" s="51" t="s">
        <v>119</v>
      </c>
    </row>
    <row r="61" spans="2:7" ht="21" customHeight="1" thickBot="1">
      <c r="B61" s="253" t="s">
        <v>109</v>
      </c>
      <c r="C61" s="265" t="s">
        <v>123</v>
      </c>
      <c r="D61" s="52" t="s">
        <v>124</v>
      </c>
      <c r="E61" s="118" t="s">
        <v>93</v>
      </c>
      <c r="F61" s="227"/>
      <c r="G61" s="228"/>
    </row>
    <row r="62" spans="2:7">
      <c r="B62" s="254"/>
      <c r="C62" s="287"/>
      <c r="D62" s="20" t="s">
        <v>125</v>
      </c>
      <c r="E62" s="44"/>
      <c r="F62" s="53">
        <f>'S3 - Business Travel'!D8</f>
        <v>0</v>
      </c>
      <c r="G62" s="54" t="s">
        <v>126</v>
      </c>
    </row>
    <row r="63" spans="2:7">
      <c r="B63" s="254"/>
      <c r="C63" s="287"/>
      <c r="D63" s="17" t="s">
        <v>127</v>
      </c>
      <c r="E63" s="42"/>
      <c r="F63" s="55">
        <f>'S3 - Business Travel'!D12</f>
        <v>0</v>
      </c>
      <c r="G63" s="54" t="s">
        <v>126</v>
      </c>
    </row>
    <row r="64" spans="2:7">
      <c r="B64" s="254"/>
      <c r="C64" s="287"/>
      <c r="D64" s="20" t="s">
        <v>128</v>
      </c>
      <c r="E64" s="44"/>
      <c r="F64" s="55">
        <f>'S3 - Business Travel'!D16</f>
        <v>0</v>
      </c>
      <c r="G64" s="54" t="s">
        <v>126</v>
      </c>
    </row>
    <row r="65" spans="2:7">
      <c r="B65" s="254"/>
      <c r="C65" s="287"/>
      <c r="D65" s="17" t="s">
        <v>129</v>
      </c>
      <c r="E65" s="42"/>
      <c r="F65" s="55">
        <f>'S3 - Business Travel'!D20</f>
        <v>0</v>
      </c>
      <c r="G65" s="54" t="s">
        <v>126</v>
      </c>
    </row>
    <row r="66" spans="2:7">
      <c r="B66" s="254"/>
      <c r="C66" s="287"/>
      <c r="D66" s="20" t="s">
        <v>130</v>
      </c>
      <c r="E66" s="44"/>
      <c r="F66" s="55">
        <f>'S3 - Business Travel'!D24</f>
        <v>0</v>
      </c>
      <c r="G66" s="54" t="s">
        <v>126</v>
      </c>
    </row>
    <row r="67" spans="2:7">
      <c r="B67" s="254"/>
      <c r="C67" s="287"/>
      <c r="D67" s="17" t="s">
        <v>131</v>
      </c>
      <c r="E67" s="42"/>
      <c r="F67" s="55">
        <f>'S3 - Business Travel'!E8</f>
        <v>0</v>
      </c>
      <c r="G67" s="54" t="s">
        <v>126</v>
      </c>
    </row>
    <row r="68" spans="2:7">
      <c r="B68" s="254"/>
      <c r="C68" s="287"/>
      <c r="D68" s="20" t="s">
        <v>132</v>
      </c>
      <c r="E68" s="44"/>
      <c r="F68" s="55">
        <f>'S3 - Business Travel'!E12</f>
        <v>0</v>
      </c>
      <c r="G68" s="54" t="s">
        <v>126</v>
      </c>
    </row>
    <row r="69" spans="2:7">
      <c r="B69" s="254"/>
      <c r="C69" s="287"/>
      <c r="D69" s="17" t="s">
        <v>133</v>
      </c>
      <c r="E69" s="42"/>
      <c r="F69" s="55">
        <f>'S3 - Business Travel'!E16</f>
        <v>0</v>
      </c>
      <c r="G69" s="54" t="s">
        <v>126</v>
      </c>
    </row>
    <row r="70" spans="2:7">
      <c r="B70" s="254"/>
      <c r="C70" s="287"/>
      <c r="D70" s="20" t="s">
        <v>134</v>
      </c>
      <c r="E70" s="44"/>
      <c r="F70" s="55">
        <f>'S3 - Business Travel'!E20</f>
        <v>0</v>
      </c>
      <c r="G70" s="54" t="s">
        <v>126</v>
      </c>
    </row>
    <row r="71" spans="2:7">
      <c r="B71" s="254"/>
      <c r="C71" s="287"/>
      <c r="D71" s="17" t="s">
        <v>135</v>
      </c>
      <c r="E71" s="42"/>
      <c r="F71" s="55">
        <f>'S3 - Business Travel'!E24</f>
        <v>0</v>
      </c>
      <c r="G71" s="54" t="s">
        <v>126</v>
      </c>
    </row>
    <row r="72" spans="2:7">
      <c r="B72" s="254"/>
      <c r="C72" s="287"/>
      <c r="D72" s="20" t="s">
        <v>136</v>
      </c>
      <c r="E72" s="44"/>
      <c r="F72" s="55">
        <f>'S3 - Business Travel'!C31</f>
        <v>0</v>
      </c>
      <c r="G72" s="54" t="s">
        <v>137</v>
      </c>
    </row>
    <row r="73" spans="2:7">
      <c r="B73" s="254"/>
      <c r="C73" s="287"/>
      <c r="D73" s="17" t="s">
        <v>138</v>
      </c>
      <c r="E73" s="42"/>
      <c r="F73" s="55">
        <f>'S3 - Business Travel'!C38</f>
        <v>0</v>
      </c>
      <c r="G73" s="54" t="s">
        <v>137</v>
      </c>
    </row>
    <row r="74" spans="2:7">
      <c r="B74" s="254"/>
      <c r="C74" s="287"/>
      <c r="D74" s="20" t="s">
        <v>139</v>
      </c>
      <c r="E74" s="44" t="s">
        <v>140</v>
      </c>
      <c r="F74" s="55">
        <f>SUM('S3 - Business Travel'!C45:C48)</f>
        <v>2109151</v>
      </c>
      <c r="G74" s="54" t="s">
        <v>137</v>
      </c>
    </row>
    <row r="75" spans="2:7">
      <c r="B75" s="254"/>
      <c r="C75" s="287"/>
      <c r="D75" s="17" t="s">
        <v>141</v>
      </c>
      <c r="E75" s="42"/>
      <c r="F75" s="55">
        <f>'S3 - Business Travel'!C53</f>
        <v>0</v>
      </c>
      <c r="G75" s="54" t="s">
        <v>137</v>
      </c>
    </row>
    <row r="76" spans="2:7" ht="15.75" thickBot="1">
      <c r="B76" s="255"/>
      <c r="C76" s="266"/>
      <c r="D76" s="20" t="s">
        <v>142</v>
      </c>
      <c r="E76" s="56"/>
      <c r="F76" s="57">
        <f>SUM('S3 - Business Travel'!E60:E63)</f>
        <v>0</v>
      </c>
      <c r="G76" s="58" t="s">
        <v>143</v>
      </c>
    </row>
    <row r="77" spans="2:7" ht="23.1" customHeight="1" thickBot="1">
      <c r="B77" s="253" t="s">
        <v>109</v>
      </c>
      <c r="C77" s="265" t="s">
        <v>144</v>
      </c>
      <c r="D77" s="52" t="s">
        <v>145</v>
      </c>
      <c r="E77" s="118" t="s">
        <v>93</v>
      </c>
      <c r="F77" s="227"/>
      <c r="G77" s="228"/>
    </row>
    <row r="78" spans="2:7">
      <c r="B78" s="254"/>
      <c r="C78" s="287"/>
      <c r="D78" s="20" t="s">
        <v>125</v>
      </c>
      <c r="E78" s="44"/>
      <c r="F78" s="53">
        <f>'S3 - Commuting Travel'!D8</f>
        <v>0</v>
      </c>
      <c r="G78" s="54" t="s">
        <v>126</v>
      </c>
    </row>
    <row r="79" spans="2:7">
      <c r="B79" s="254"/>
      <c r="C79" s="287"/>
      <c r="D79" s="17" t="s">
        <v>127</v>
      </c>
      <c r="E79" s="42"/>
      <c r="F79" s="55">
        <f>'S3 - Commuting Travel'!D12</f>
        <v>0</v>
      </c>
      <c r="G79" s="54" t="s">
        <v>126</v>
      </c>
    </row>
    <row r="80" spans="2:7">
      <c r="B80" s="254"/>
      <c r="C80" s="287"/>
      <c r="D80" s="20" t="s">
        <v>128</v>
      </c>
      <c r="E80" s="44"/>
      <c r="F80" s="55">
        <f>'S3 - Commuting Travel'!D16</f>
        <v>0</v>
      </c>
      <c r="G80" s="54" t="s">
        <v>126</v>
      </c>
    </row>
    <row r="81" spans="2:7">
      <c r="B81" s="254"/>
      <c r="C81" s="287"/>
      <c r="D81" s="17" t="s">
        <v>129</v>
      </c>
      <c r="E81" s="42"/>
      <c r="F81" s="55">
        <f>'S3 - Commuting Travel'!D20</f>
        <v>0</v>
      </c>
      <c r="G81" s="54" t="s">
        <v>126</v>
      </c>
    </row>
    <row r="82" spans="2:7">
      <c r="B82" s="254"/>
      <c r="C82" s="287"/>
      <c r="D82" s="20" t="s">
        <v>130</v>
      </c>
      <c r="E82" s="44"/>
      <c r="F82" s="55">
        <f>'S3 - Commuting Travel'!D24</f>
        <v>0</v>
      </c>
      <c r="G82" s="54" t="s">
        <v>126</v>
      </c>
    </row>
    <row r="83" spans="2:7">
      <c r="B83" s="254"/>
      <c r="C83" s="287"/>
      <c r="D83" s="17" t="s">
        <v>131</v>
      </c>
      <c r="E83" s="42"/>
      <c r="F83" s="55">
        <f>'S3 - Commuting Travel'!E8</f>
        <v>0</v>
      </c>
      <c r="G83" s="54" t="s">
        <v>126</v>
      </c>
    </row>
    <row r="84" spans="2:7">
      <c r="B84" s="254"/>
      <c r="C84" s="287"/>
      <c r="D84" s="20" t="s">
        <v>132</v>
      </c>
      <c r="E84" s="44"/>
      <c r="F84" s="55">
        <f>'S3 - Commuting Travel'!E12</f>
        <v>0</v>
      </c>
      <c r="G84" s="54" t="s">
        <v>126</v>
      </c>
    </row>
    <row r="85" spans="2:7">
      <c r="B85" s="254"/>
      <c r="C85" s="287"/>
      <c r="D85" s="17" t="s">
        <v>133</v>
      </c>
      <c r="E85" s="42"/>
      <c r="F85" s="55">
        <f>'S3 - Commuting Travel'!E16</f>
        <v>0</v>
      </c>
      <c r="G85" s="54" t="s">
        <v>126</v>
      </c>
    </row>
    <row r="86" spans="2:7">
      <c r="B86" s="254"/>
      <c r="C86" s="287"/>
      <c r="D86" s="20" t="s">
        <v>134</v>
      </c>
      <c r="E86" s="44"/>
      <c r="F86" s="55">
        <f>'S3 - Commuting Travel'!E20</f>
        <v>0</v>
      </c>
      <c r="G86" s="54" t="s">
        <v>126</v>
      </c>
    </row>
    <row r="87" spans="2:7">
      <c r="B87" s="254"/>
      <c r="C87" s="287"/>
      <c r="D87" s="17" t="s">
        <v>135</v>
      </c>
      <c r="E87" s="42"/>
      <c r="F87" s="55">
        <f>'S3 - Commuting Travel'!E24</f>
        <v>0</v>
      </c>
      <c r="G87" s="54" t="s">
        <v>126</v>
      </c>
    </row>
    <row r="88" spans="2:7">
      <c r="B88" s="254"/>
      <c r="C88" s="287"/>
      <c r="D88" s="20" t="s">
        <v>136</v>
      </c>
      <c r="E88" s="44"/>
      <c r="F88" s="55">
        <f>'S3 - Commuting Travel'!C31</f>
        <v>0</v>
      </c>
      <c r="G88" s="54" t="s">
        <v>137</v>
      </c>
    </row>
    <row r="89" spans="2:7">
      <c r="B89" s="254"/>
      <c r="C89" s="287"/>
      <c r="D89" s="17" t="s">
        <v>138</v>
      </c>
      <c r="E89" s="42"/>
      <c r="F89" s="55">
        <f>'S3 - Commuting Travel'!C38</f>
        <v>0</v>
      </c>
      <c r="G89" s="54" t="s">
        <v>137</v>
      </c>
    </row>
    <row r="90" spans="2:7">
      <c r="B90" s="254"/>
      <c r="C90" s="287"/>
      <c r="D90" s="20" t="s">
        <v>141</v>
      </c>
      <c r="E90" s="44"/>
      <c r="F90" s="55">
        <f>'S3 - Commuting Travel'!C45</f>
        <v>0</v>
      </c>
      <c r="G90" s="54" t="s">
        <v>137</v>
      </c>
    </row>
    <row r="91" spans="2:7" ht="15.75" thickBot="1">
      <c r="B91" s="255"/>
      <c r="C91" s="266"/>
      <c r="D91" s="17" t="s">
        <v>146</v>
      </c>
      <c r="E91" s="42"/>
      <c r="F91" s="57">
        <f>'S3 - Commuting Travel'!E51</f>
        <v>0</v>
      </c>
      <c r="G91" s="58" t="s">
        <v>147</v>
      </c>
    </row>
    <row r="92" spans="2:7" ht="26.25" customHeight="1" thickBot="1">
      <c r="B92" s="253" t="s">
        <v>109</v>
      </c>
      <c r="C92" s="265" t="s">
        <v>148</v>
      </c>
      <c r="D92" s="52" t="s">
        <v>149</v>
      </c>
      <c r="E92" s="52" t="s">
        <v>93</v>
      </c>
      <c r="F92" s="227"/>
      <c r="G92" s="228"/>
    </row>
    <row r="93" spans="2:7" ht="26.25" customHeight="1" thickBot="1">
      <c r="B93" s="255"/>
      <c r="C93" s="266"/>
      <c r="D93" s="59" t="s">
        <v>150</v>
      </c>
      <c r="E93" s="136"/>
      <c r="F93" s="122">
        <f>SUM('S3 - Purchased Goods &amp; Services'!D5:D109)</f>
        <v>0</v>
      </c>
      <c r="G93" s="58" t="s">
        <v>151</v>
      </c>
    </row>
    <row r="94" spans="2:7" ht="19.5" customHeight="1" thickBot="1">
      <c r="B94" s="253" t="s">
        <v>109</v>
      </c>
      <c r="C94" s="265" t="s">
        <v>152</v>
      </c>
      <c r="D94" s="52" t="s">
        <v>153</v>
      </c>
      <c r="E94" s="117" t="s">
        <v>93</v>
      </c>
      <c r="F94" s="227"/>
      <c r="G94" s="228"/>
    </row>
    <row r="95" spans="2:7" ht="21" customHeight="1" thickBot="1">
      <c r="B95" s="255"/>
      <c r="C95" s="266"/>
      <c r="D95" s="229" t="s">
        <v>154</v>
      </c>
      <c r="E95" s="230"/>
      <c r="F95" s="50">
        <f>SUM('S3 - Logistics'!M8:M12,'S3 - Logistics'!K15:K19,'S3 - Logistics'!K22:K26,'S3 - Logistics'!K29:K33)</f>
        <v>0</v>
      </c>
      <c r="G95" s="51" t="s">
        <v>155</v>
      </c>
    </row>
    <row r="96" spans="2:7" ht="24" hidden="1" customHeight="1" thickBot="1">
      <c r="B96" s="253" t="s">
        <v>156</v>
      </c>
      <c r="C96" s="265" t="s">
        <v>157</v>
      </c>
      <c r="D96" s="119" t="s">
        <v>158</v>
      </c>
      <c r="E96" s="120" t="s">
        <v>93</v>
      </c>
      <c r="F96" s="246"/>
      <c r="G96" s="247"/>
    </row>
    <row r="97" spans="2:7" hidden="1">
      <c r="B97" s="254"/>
      <c r="C97" s="287"/>
      <c r="D97" s="121" t="s">
        <v>159</v>
      </c>
      <c r="E97" s="41"/>
      <c r="F97" s="295">
        <f>SUM('S1 + 3 - Agri. Applications'!D13)</f>
        <v>0</v>
      </c>
      <c r="G97" s="218" t="s">
        <v>104</v>
      </c>
    </row>
    <row r="98" spans="2:7" hidden="1">
      <c r="B98" s="254"/>
      <c r="C98" s="287"/>
      <c r="D98" s="17"/>
      <c r="E98" s="42"/>
      <c r="F98" s="296"/>
      <c r="G98" s="217"/>
    </row>
    <row r="99" spans="2:7" hidden="1">
      <c r="B99" s="254"/>
      <c r="C99" s="287"/>
      <c r="D99" s="20" t="s">
        <v>160</v>
      </c>
      <c r="E99" s="44"/>
      <c r="F99" s="296">
        <f>SUM('S1 + 3 - Agri. Applications'!D24)</f>
        <v>0</v>
      </c>
      <c r="G99" s="216" t="s">
        <v>104</v>
      </c>
    </row>
    <row r="100" spans="2:7" hidden="1">
      <c r="B100" s="254"/>
      <c r="C100" s="287"/>
      <c r="D100" s="17"/>
      <c r="E100" s="42"/>
      <c r="F100" s="296"/>
      <c r="G100" s="217"/>
    </row>
    <row r="101" spans="2:7" hidden="1">
      <c r="B101" s="254"/>
      <c r="C101" s="287"/>
      <c r="D101" s="20" t="s">
        <v>161</v>
      </c>
      <c r="E101" s="44"/>
      <c r="F101" s="296">
        <f>SUM('S1 + 3 - Agri. Applications'!D33)</f>
        <v>0</v>
      </c>
      <c r="G101" s="216" t="s">
        <v>104</v>
      </c>
    </row>
    <row r="102" spans="2:7" ht="15.75" hidden="1" thickBot="1">
      <c r="B102" s="254"/>
      <c r="C102" s="287"/>
      <c r="D102" s="16"/>
      <c r="E102" s="45"/>
      <c r="F102" s="297"/>
      <c r="G102" s="298"/>
    </row>
    <row r="103" spans="2:7" ht="26.1" customHeight="1" thickBot="1">
      <c r="B103" s="267" t="s">
        <v>162</v>
      </c>
      <c r="C103" s="268"/>
      <c r="D103" s="269"/>
      <c r="E103" s="269"/>
      <c r="F103" s="269"/>
      <c r="G103" s="270"/>
    </row>
    <row r="104" spans="2:7">
      <c r="B104" s="271"/>
      <c r="C104" s="272"/>
      <c r="D104" s="272"/>
      <c r="E104" s="272"/>
      <c r="F104" s="272"/>
      <c r="G104" s="273"/>
    </row>
    <row r="105" spans="2:7">
      <c r="B105" s="274"/>
      <c r="C105" s="275"/>
      <c r="D105" s="275"/>
      <c r="E105" s="275"/>
      <c r="F105" s="275"/>
      <c r="G105" s="276"/>
    </row>
    <row r="106" spans="2:7">
      <c r="B106" s="274"/>
      <c r="C106" s="275"/>
      <c r="D106" s="275"/>
      <c r="E106" s="275"/>
      <c r="F106" s="275"/>
      <c r="G106" s="276"/>
    </row>
    <row r="107" spans="2:7">
      <c r="B107" s="274"/>
      <c r="C107" s="275"/>
      <c r="D107" s="275"/>
      <c r="E107" s="275"/>
      <c r="F107" s="275"/>
      <c r="G107" s="276"/>
    </row>
    <row r="108" spans="2:7">
      <c r="B108" s="274"/>
      <c r="C108" s="275"/>
      <c r="D108" s="275"/>
      <c r="E108" s="275"/>
      <c r="F108" s="275"/>
      <c r="G108" s="276"/>
    </row>
    <row r="109" spans="2:7">
      <c r="B109" s="274"/>
      <c r="C109" s="275"/>
      <c r="D109" s="275"/>
      <c r="E109" s="275"/>
      <c r="F109" s="275"/>
      <c r="G109" s="276"/>
    </row>
    <row r="110" spans="2:7">
      <c r="B110" s="274"/>
      <c r="C110" s="275"/>
      <c r="D110" s="275"/>
      <c r="E110" s="275"/>
      <c r="F110" s="275"/>
      <c r="G110" s="276"/>
    </row>
    <row r="111" spans="2:7">
      <c r="B111" s="274"/>
      <c r="C111" s="275"/>
      <c r="D111" s="275"/>
      <c r="E111" s="275"/>
      <c r="F111" s="275"/>
      <c r="G111" s="276"/>
    </row>
    <row r="112" spans="2:7" ht="15.75" thickBot="1">
      <c r="B112" s="277"/>
      <c r="C112" s="278"/>
      <c r="D112" s="278"/>
      <c r="E112" s="278"/>
      <c r="F112" s="278"/>
      <c r="G112" s="279"/>
    </row>
  </sheetData>
  <mergeCells count="100">
    <mergeCell ref="G101:G102"/>
    <mergeCell ref="B33:B34"/>
    <mergeCell ref="C33:C46"/>
    <mergeCell ref="F45:F46"/>
    <mergeCell ref="F43:F44"/>
    <mergeCell ref="F41:F42"/>
    <mergeCell ref="F39:F40"/>
    <mergeCell ref="F37:F38"/>
    <mergeCell ref="F35:F36"/>
    <mergeCell ref="F33:F34"/>
    <mergeCell ref="B45:B46"/>
    <mergeCell ref="B43:B44"/>
    <mergeCell ref="B41:B42"/>
    <mergeCell ref="B39:B40"/>
    <mergeCell ref="B37:B38"/>
    <mergeCell ref="B35:B36"/>
    <mergeCell ref="B94:B95"/>
    <mergeCell ref="C94:C95"/>
    <mergeCell ref="B96:B102"/>
    <mergeCell ref="C96:C102"/>
    <mergeCell ref="G45:G46"/>
    <mergeCell ref="B47:B48"/>
    <mergeCell ref="B49:B50"/>
    <mergeCell ref="C47:C50"/>
    <mergeCell ref="F47:F48"/>
    <mergeCell ref="G47:G48"/>
    <mergeCell ref="F49:F50"/>
    <mergeCell ref="G49:G50"/>
    <mergeCell ref="F97:F98"/>
    <mergeCell ref="F99:F100"/>
    <mergeCell ref="F101:F102"/>
    <mergeCell ref="D95:E95"/>
    <mergeCell ref="C56:C58"/>
    <mergeCell ref="B103:G103"/>
    <mergeCell ref="B104:G112"/>
    <mergeCell ref="D3:G3"/>
    <mergeCell ref="D8:G8"/>
    <mergeCell ref="D7:G7"/>
    <mergeCell ref="D4:G4"/>
    <mergeCell ref="D6:G6"/>
    <mergeCell ref="F56:G56"/>
    <mergeCell ref="B56:B57"/>
    <mergeCell ref="B61:B76"/>
    <mergeCell ref="C61:C76"/>
    <mergeCell ref="B77:B91"/>
    <mergeCell ref="C77:C91"/>
    <mergeCell ref="B51:B55"/>
    <mergeCell ref="C51:C55"/>
    <mergeCell ref="B92:B93"/>
    <mergeCell ref="C92:C93"/>
    <mergeCell ref="B59:B60"/>
    <mergeCell ref="C59:C60"/>
    <mergeCell ref="F77:G77"/>
    <mergeCell ref="F61:G61"/>
    <mergeCell ref="C2:G2"/>
    <mergeCell ref="F96:G96"/>
    <mergeCell ref="F51:G51"/>
    <mergeCell ref="F59:G59"/>
    <mergeCell ref="E24:G24"/>
    <mergeCell ref="E25:G25"/>
    <mergeCell ref="D11:G11"/>
    <mergeCell ref="C11:C29"/>
    <mergeCell ref="E28:G28"/>
    <mergeCell ref="E29:G29"/>
    <mergeCell ref="E26:G26"/>
    <mergeCell ref="E18:G18"/>
    <mergeCell ref="E19:G19"/>
    <mergeCell ref="E20:G20"/>
    <mergeCell ref="E21:G21"/>
    <mergeCell ref="F94:G94"/>
    <mergeCell ref="C31:C32"/>
    <mergeCell ref="B31:B32"/>
    <mergeCell ref="G31:G32"/>
    <mergeCell ref="F31:F32"/>
    <mergeCell ref="D31:E31"/>
    <mergeCell ref="D5:G5"/>
    <mergeCell ref="F92:G92"/>
    <mergeCell ref="D60:E60"/>
    <mergeCell ref="F57:F58"/>
    <mergeCell ref="G57:G58"/>
    <mergeCell ref="E27:G27"/>
    <mergeCell ref="E12:G12"/>
    <mergeCell ref="E22:G22"/>
    <mergeCell ref="E13:G13"/>
    <mergeCell ref="E14:G14"/>
    <mergeCell ref="E15:G15"/>
    <mergeCell ref="E16:G16"/>
    <mergeCell ref="G37:G38"/>
    <mergeCell ref="G39:G40"/>
    <mergeCell ref="G41:G42"/>
    <mergeCell ref="G43:G44"/>
    <mergeCell ref="E17:G17"/>
    <mergeCell ref="E23:G23"/>
    <mergeCell ref="G33:G34"/>
    <mergeCell ref="G35:G36"/>
    <mergeCell ref="G99:G100"/>
    <mergeCell ref="G97:G98"/>
    <mergeCell ref="F52:F53"/>
    <mergeCell ref="F54:F55"/>
    <mergeCell ref="G52:G55"/>
  </mergeCells>
  <phoneticPr fontId="6" type="noConversion"/>
  <hyperlinks>
    <hyperlink ref="E20" r:id="rId1" xr:uid="{40A103EE-3F82-CB43-8B07-712CCC47DC7F}"/>
  </hyperlinks>
  <pageMargins left="0.7" right="0.7" top="0.75" bottom="0.75" header="0.3" footer="0.3"/>
  <pageSetup paperSize="9" orientation="portrait" r:id="rId2"/>
  <ignoredErrors>
    <ignoredError sqref="F76" formulaRange="1"/>
  </ignoredError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C3C25B-9E3F-4F10-BDC6-ED503DEFBF25}">
  <dimension ref="A2:A20"/>
  <sheetViews>
    <sheetView workbookViewId="0">
      <selection activeCell="A14" sqref="A14"/>
    </sheetView>
  </sheetViews>
  <sheetFormatPr defaultColWidth="8.875" defaultRowHeight="15"/>
  <cols>
    <col min="1" max="1" width="103.08984375" bestFit="1" customWidth="1"/>
  </cols>
  <sheetData>
    <row r="2" spans="1:1">
      <c r="A2" s="13" t="s">
        <v>163</v>
      </c>
    </row>
    <row r="3" spans="1:1">
      <c r="A3" s="13" t="s">
        <v>164</v>
      </c>
    </row>
    <row r="5" spans="1:1">
      <c r="A5" s="13" t="s">
        <v>165</v>
      </c>
    </row>
    <row r="6" spans="1:1">
      <c r="A6" s="13" t="s">
        <v>166</v>
      </c>
    </row>
    <row r="7" spans="1:1">
      <c r="A7" s="13" t="s">
        <v>167</v>
      </c>
    </row>
    <row r="9" spans="1:1">
      <c r="A9" s="13" t="s">
        <v>168</v>
      </c>
    </row>
    <row r="10" spans="1:1">
      <c r="A10" s="13" t="s">
        <v>169</v>
      </c>
    </row>
    <row r="11" spans="1:1">
      <c r="A11" s="144" t="s">
        <v>170</v>
      </c>
    </row>
    <row r="12" spans="1:1">
      <c r="A12" s="144"/>
    </row>
    <row r="13" spans="1:1">
      <c r="A13" s="13" t="s">
        <v>44</v>
      </c>
    </row>
    <row r="14" spans="1:1">
      <c r="A14" s="13" t="s">
        <v>45</v>
      </c>
    </row>
    <row r="15" spans="1:1">
      <c r="A15" s="13" t="s">
        <v>46</v>
      </c>
    </row>
    <row r="16" spans="1:1">
      <c r="A16" s="13" t="s">
        <v>47</v>
      </c>
    </row>
    <row r="17" spans="1:1">
      <c r="A17" s="13" t="s">
        <v>171</v>
      </c>
    </row>
    <row r="18" spans="1:1">
      <c r="A18" s="13" t="s">
        <v>49</v>
      </c>
    </row>
    <row r="19" spans="1:1">
      <c r="A19" s="13" t="s">
        <v>50</v>
      </c>
    </row>
    <row r="20" spans="1:1">
      <c r="A20" s="13" t="s">
        <v>51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4A8FA3-FC32-7940-B500-9B49E4F9FA01}">
  <dimension ref="B1:J66"/>
  <sheetViews>
    <sheetView showGridLines="0" topLeftCell="A40" zoomScale="109" zoomScaleNormal="90" workbookViewId="0">
      <selection activeCell="E8" sqref="E8"/>
    </sheetView>
  </sheetViews>
  <sheetFormatPr defaultColWidth="10.8515625" defaultRowHeight="14.25"/>
  <cols>
    <col min="1" max="1" width="7.1484375" style="13" customWidth="1"/>
    <col min="2" max="2" width="40.5703125" style="13" customWidth="1"/>
    <col min="3" max="3" width="31.8125" style="13" customWidth="1"/>
    <col min="4" max="5" width="32.05859375" style="13" customWidth="1"/>
    <col min="6" max="6" width="1.6015625" style="13" customWidth="1"/>
    <col min="7" max="7" width="22.31640625" style="13" customWidth="1"/>
    <col min="8" max="8" width="27.49609375" style="13" customWidth="1"/>
    <col min="9" max="10" width="31.56640625" style="13" customWidth="1"/>
    <col min="11" max="16384" width="10.8515625" style="13"/>
  </cols>
  <sheetData>
    <row r="1" spans="2:10" ht="15" thickBot="1"/>
    <row r="2" spans="2:10" ht="27.95" customHeight="1" thickBot="1">
      <c r="B2" s="302" t="s">
        <v>172</v>
      </c>
      <c r="C2" s="309"/>
      <c r="D2" s="303"/>
    </row>
    <row r="3" spans="2:10" ht="15">
      <c r="B3" s="151" t="s">
        <v>173</v>
      </c>
    </row>
    <row r="4" spans="2:10" ht="15">
      <c r="B4" s="311" t="s">
        <v>174</v>
      </c>
      <c r="C4" s="311"/>
      <c r="D4" s="311"/>
    </row>
    <row r="5" spans="2:10" ht="15.75" thickBot="1">
      <c r="B5" s="155"/>
      <c r="C5" s="155"/>
      <c r="D5" s="155"/>
    </row>
    <row r="6" spans="2:10" ht="15.75" thickBot="1">
      <c r="B6" s="306" t="s">
        <v>175</v>
      </c>
      <c r="C6" s="307"/>
      <c r="D6" s="307"/>
      <c r="E6" s="307"/>
      <c r="F6" s="307"/>
      <c r="G6" s="307"/>
      <c r="H6" s="307"/>
      <c r="I6" s="307"/>
      <c r="J6" s="308"/>
    </row>
    <row r="7" spans="2:10" ht="15">
      <c r="B7" s="183"/>
      <c r="C7" s="185" t="s">
        <v>176</v>
      </c>
      <c r="D7" s="185" t="s">
        <v>177</v>
      </c>
      <c r="E7" s="185" t="s">
        <v>178</v>
      </c>
      <c r="G7" s="183"/>
      <c r="H7" s="185" t="s">
        <v>179</v>
      </c>
      <c r="I7" s="185" t="s">
        <v>177</v>
      </c>
      <c r="J7" s="185" t="s">
        <v>178</v>
      </c>
    </row>
    <row r="8" spans="2:10" ht="88.5">
      <c r="B8" s="184" t="s">
        <v>180</v>
      </c>
      <c r="C8" s="186" t="s">
        <v>181</v>
      </c>
      <c r="D8" s="204" t="s">
        <v>182</v>
      </c>
      <c r="E8" s="205" t="s">
        <v>183</v>
      </c>
      <c r="G8" s="184" t="s">
        <v>180</v>
      </c>
      <c r="H8" s="186"/>
      <c r="I8" s="189" t="s">
        <v>184</v>
      </c>
      <c r="J8" s="187"/>
    </row>
    <row r="9" spans="2:10" ht="15">
      <c r="B9" s="184" t="s">
        <v>185</v>
      </c>
      <c r="C9" s="186"/>
      <c r="D9" s="189" t="s">
        <v>186</v>
      </c>
      <c r="E9" s="187"/>
      <c r="G9" s="184" t="s">
        <v>185</v>
      </c>
      <c r="H9" s="186"/>
      <c r="I9" s="189" t="s">
        <v>186</v>
      </c>
      <c r="J9" s="187"/>
    </row>
    <row r="10" spans="2:10" ht="15.75" thickBot="1">
      <c r="B10" s="151"/>
    </row>
    <row r="11" spans="2:10" ht="18" customHeight="1" thickBot="1">
      <c r="B11" s="299" t="s">
        <v>187</v>
      </c>
      <c r="C11" s="300"/>
      <c r="D11" s="301"/>
    </row>
    <row r="12" spans="2:10" ht="17.25" customHeight="1">
      <c r="B12" s="76"/>
      <c r="C12" s="60" t="s">
        <v>188</v>
      </c>
      <c r="D12" s="60" t="s">
        <v>189</v>
      </c>
    </row>
    <row r="13" spans="2:10" ht="24" customHeight="1">
      <c r="B13" s="30" t="s">
        <v>190</v>
      </c>
      <c r="C13" s="203">
        <v>25795</v>
      </c>
      <c r="D13" s="137" t="s">
        <v>164</v>
      </c>
    </row>
    <row r="14" spans="2:10" ht="24" customHeight="1">
      <c r="B14" s="30" t="s">
        <v>191</v>
      </c>
      <c r="C14" s="28">
        <v>0</v>
      </c>
      <c r="D14" s="137" t="s">
        <v>163</v>
      </c>
    </row>
    <row r="15" spans="2:10" ht="12" customHeight="1">
      <c r="B15" s="314" t="s">
        <v>192</v>
      </c>
      <c r="C15" s="315"/>
    </row>
    <row r="16" spans="2:10" ht="24" customHeight="1">
      <c r="B16" s="30" t="s">
        <v>193</v>
      </c>
      <c r="C16" s="172"/>
      <c r="D16" s="137"/>
      <c r="E16" s="91" t="s">
        <v>194</v>
      </c>
      <c r="F16" s="91"/>
    </row>
    <row r="17" spans="2:10" ht="16.5" customHeight="1" thickBot="1"/>
    <row r="18" spans="2:10" ht="18.75" customHeight="1" thickBot="1">
      <c r="B18" s="299" t="s">
        <v>195</v>
      </c>
      <c r="C18" s="300"/>
      <c r="D18" s="301"/>
    </row>
    <row r="19" spans="2:10" ht="18.75" customHeight="1">
      <c r="B19" s="76"/>
      <c r="C19" s="60" t="s">
        <v>188</v>
      </c>
      <c r="D19" s="60" t="s">
        <v>189</v>
      </c>
    </row>
    <row r="20" spans="2:10" ht="26.1" customHeight="1">
      <c r="B20" s="30" t="s">
        <v>196</v>
      </c>
      <c r="C20" s="28"/>
      <c r="D20" s="137"/>
    </row>
    <row r="21" spans="2:10" ht="12.95" customHeight="1">
      <c r="B21" s="314" t="s">
        <v>192</v>
      </c>
      <c r="C21" s="315"/>
    </row>
    <row r="22" spans="2:10" ht="26.1" customHeight="1">
      <c r="B22" s="30" t="s">
        <v>197</v>
      </c>
      <c r="C22" s="172"/>
      <c r="D22" s="137"/>
      <c r="E22" s="91" t="s">
        <v>194</v>
      </c>
      <c r="F22" s="91"/>
    </row>
    <row r="23" spans="2:10" ht="15" thickBot="1"/>
    <row r="24" spans="2:10" ht="18" customHeight="1" thickBot="1">
      <c r="B24" s="302" t="s">
        <v>198</v>
      </c>
      <c r="C24" s="303"/>
    </row>
    <row r="25" spans="2:10" ht="21.95" customHeight="1">
      <c r="B25" s="76"/>
      <c r="C25" s="60" t="s">
        <v>188</v>
      </c>
      <c r="J25" s="13" t="s">
        <v>199</v>
      </c>
    </row>
    <row r="26" spans="2:10" ht="24" customHeight="1">
      <c r="B26" s="30" t="s">
        <v>200</v>
      </c>
      <c r="C26" s="28"/>
    </row>
    <row r="27" spans="2:10" ht="14.1" customHeight="1">
      <c r="B27" s="304" t="s">
        <v>192</v>
      </c>
      <c r="C27" s="305"/>
    </row>
    <row r="28" spans="2:10" ht="24" customHeight="1">
      <c r="B28" s="30" t="s">
        <v>201</v>
      </c>
      <c r="C28" s="172"/>
      <c r="D28" s="91" t="s">
        <v>194</v>
      </c>
    </row>
    <row r="29" spans="2:10" ht="15" thickBot="1"/>
    <row r="30" spans="2:10" ht="18" customHeight="1" thickBot="1">
      <c r="B30" s="302" t="s">
        <v>202</v>
      </c>
      <c r="C30" s="303"/>
    </row>
    <row r="31" spans="2:10" ht="21" customHeight="1">
      <c r="B31" s="76"/>
      <c r="C31" s="60" t="s">
        <v>188</v>
      </c>
    </row>
    <row r="32" spans="2:10" ht="23.1" customHeight="1">
      <c r="B32" s="30" t="s">
        <v>203</v>
      </c>
      <c r="C32" s="28"/>
    </row>
    <row r="33" spans="2:4">
      <c r="B33" s="304" t="s">
        <v>192</v>
      </c>
      <c r="C33" s="305"/>
    </row>
    <row r="34" spans="2:4" ht="23.1" customHeight="1">
      <c r="B34" s="30" t="s">
        <v>204</v>
      </c>
      <c r="C34" s="172"/>
      <c r="D34" s="91" t="s">
        <v>194</v>
      </c>
    </row>
    <row r="35" spans="2:4" ht="15" thickBot="1"/>
    <row r="36" spans="2:4" ht="19.5" customHeight="1" thickBot="1">
      <c r="B36" s="302" t="s">
        <v>205</v>
      </c>
      <c r="C36" s="303"/>
    </row>
    <row r="37" spans="2:4" ht="21" customHeight="1">
      <c r="B37" s="76"/>
      <c r="C37" s="60" t="s">
        <v>188</v>
      </c>
    </row>
    <row r="38" spans="2:4" ht="24" customHeight="1">
      <c r="B38" s="30" t="s">
        <v>206</v>
      </c>
      <c r="C38" s="28"/>
    </row>
    <row r="39" spans="2:4">
      <c r="B39" s="304" t="s">
        <v>192</v>
      </c>
      <c r="C39" s="305"/>
    </row>
    <row r="40" spans="2:4" ht="24" customHeight="1">
      <c r="B40" s="30" t="s">
        <v>207</v>
      </c>
      <c r="C40" s="172"/>
      <c r="D40" s="91" t="s">
        <v>194</v>
      </c>
    </row>
    <row r="41" spans="2:4" ht="15" thickBot="1"/>
    <row r="42" spans="2:4" ht="17.25" customHeight="1" thickBot="1">
      <c r="B42" s="302" t="s">
        <v>208</v>
      </c>
      <c r="C42" s="303"/>
      <c r="D42" s="138" t="s">
        <v>209</v>
      </c>
    </row>
    <row r="43" spans="2:4" ht="21.75" customHeight="1">
      <c r="B43" s="76"/>
      <c r="C43" s="60" t="s">
        <v>188</v>
      </c>
    </row>
    <row r="44" spans="2:4" ht="24" customHeight="1">
      <c r="B44" s="30" t="s">
        <v>210</v>
      </c>
      <c r="C44" s="28"/>
    </row>
    <row r="45" spans="2:4">
      <c r="B45" s="304" t="s">
        <v>192</v>
      </c>
      <c r="C45" s="305"/>
    </row>
    <row r="46" spans="2:4" ht="26.1" customHeight="1">
      <c r="B46" s="30" t="s">
        <v>211</v>
      </c>
      <c r="C46" s="172"/>
      <c r="D46" s="91" t="s">
        <v>194</v>
      </c>
    </row>
    <row r="47" spans="2:4" ht="26.1" customHeight="1" thickBot="1">
      <c r="D47" s="91"/>
    </row>
    <row r="48" spans="2:4" ht="15.75" thickBot="1">
      <c r="B48" s="302" t="s">
        <v>212</v>
      </c>
      <c r="C48" s="303"/>
    </row>
    <row r="49" spans="2:4">
      <c r="B49" s="76"/>
      <c r="C49" s="60" t="s">
        <v>188</v>
      </c>
    </row>
    <row r="50" spans="2:4" ht="21" customHeight="1">
      <c r="B50" s="30" t="s">
        <v>213</v>
      </c>
      <c r="C50" s="28"/>
    </row>
    <row r="51" spans="2:4" ht="15" thickBot="1"/>
    <row r="52" spans="2:4" ht="18.75" customHeight="1">
      <c r="B52" s="312" t="s">
        <v>214</v>
      </c>
      <c r="C52" s="313"/>
    </row>
    <row r="53" spans="2:4" ht="16.5" customHeight="1">
      <c r="B53" s="310" t="s">
        <v>215</v>
      </c>
      <c r="C53" s="310"/>
      <c r="D53" s="150"/>
    </row>
    <row r="54" spans="2:4" ht="18" customHeight="1">
      <c r="B54" s="188" t="s">
        <v>216</v>
      </c>
      <c r="C54" s="60" t="s">
        <v>188</v>
      </c>
    </row>
    <row r="55" spans="2:4" ht="21" customHeight="1">
      <c r="B55" s="77" t="s">
        <v>217</v>
      </c>
      <c r="C55" s="28"/>
    </row>
    <row r="56" spans="2:4" ht="21" customHeight="1">
      <c r="B56" s="30" t="s">
        <v>218</v>
      </c>
      <c r="C56" s="28"/>
    </row>
    <row r="57" spans="2:4" ht="21" customHeight="1">
      <c r="B57" s="30" t="s">
        <v>219</v>
      </c>
      <c r="C57" s="28"/>
    </row>
    <row r="58" spans="2:4" ht="21" customHeight="1">
      <c r="B58" s="30" t="s">
        <v>220</v>
      </c>
      <c r="C58" s="28"/>
    </row>
    <row r="59" spans="2:4" ht="21" customHeight="1">
      <c r="B59" s="30" t="s">
        <v>221</v>
      </c>
      <c r="C59" s="28"/>
    </row>
    <row r="60" spans="2:4" ht="21" customHeight="1">
      <c r="B60" s="30" t="s">
        <v>222</v>
      </c>
      <c r="C60" s="28"/>
    </row>
    <row r="61" spans="2:4" ht="15" thickBot="1"/>
    <row r="62" spans="2:4" ht="15.75" thickBot="1">
      <c r="B62" s="302" t="s">
        <v>223</v>
      </c>
      <c r="C62" s="303"/>
    </row>
    <row r="63" spans="2:4" ht="16.5" customHeight="1">
      <c r="B63" s="76"/>
      <c r="C63" s="60" t="s">
        <v>188</v>
      </c>
    </row>
    <row r="64" spans="2:4" ht="16.5" customHeight="1">
      <c r="B64" s="30" t="s">
        <v>224</v>
      </c>
      <c r="C64" s="179"/>
    </row>
    <row r="65" spans="2:3" ht="15.75" customHeight="1">
      <c r="B65" s="30" t="s">
        <v>225</v>
      </c>
      <c r="C65" s="179"/>
    </row>
    <row r="66" spans="2:3" ht="16.5" customHeight="1">
      <c r="B66" s="30" t="s">
        <v>226</v>
      </c>
      <c r="C66" s="179"/>
    </row>
  </sheetData>
  <mergeCells count="19">
    <mergeCell ref="B6:J6"/>
    <mergeCell ref="B2:D2"/>
    <mergeCell ref="B53:C53"/>
    <mergeCell ref="B4:D4"/>
    <mergeCell ref="B36:C36"/>
    <mergeCell ref="B39:C39"/>
    <mergeCell ref="B42:C42"/>
    <mergeCell ref="B45:C45"/>
    <mergeCell ref="B52:C52"/>
    <mergeCell ref="B48:C48"/>
    <mergeCell ref="B33:C33"/>
    <mergeCell ref="B15:C15"/>
    <mergeCell ref="B21:C21"/>
    <mergeCell ref="B11:D11"/>
    <mergeCell ref="B18:D18"/>
    <mergeCell ref="B24:C24"/>
    <mergeCell ref="B27:C27"/>
    <mergeCell ref="B30:C30"/>
    <mergeCell ref="B62:C62"/>
  </mergeCells>
  <phoneticPr fontId="6" type="noConversion"/>
  <dataValidations count="1">
    <dataValidation type="list" allowBlank="1" showInputMessage="1" showErrorMessage="1" sqref="D13:D14 D16 D20 D22" xr:uid="{60380913-9742-4F11-9568-B8C6A0790383}">
      <formula1>"Yes, No, Unknown"</formula1>
    </dataValidation>
  </dataValidations>
  <hyperlinks>
    <hyperlink ref="D8" r:id="rId1" display="https://home.kepco.co.kr/kepco/EN/F/htmlView/ENFBHP00103.do?menuCd=EN060201" xr:uid="{239E48BD-278F-024A-A545-C8AC1195D1B2}"/>
    <hyperlink ref="E8" r:id="rId2" display="https://en.wikipedia.org/wiki/Korea_Electric_Power_Corporation" xr:uid="{574E67E2-70AC-9B47-A885-5E9BF3EA73E7}"/>
  </hyperlinks>
  <pageMargins left="0.7" right="0.7" top="0.75" bottom="0.75" header="0.3" footer="0.3"/>
  <pageSetup paperSize="9" orientation="portrait"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9DADBD-12D5-1D49-B5C0-3C20EA264349}">
  <dimension ref="B1:E43"/>
  <sheetViews>
    <sheetView showGridLines="0" topLeftCell="C9" zoomScale="130" zoomScaleNormal="130" workbookViewId="0">
      <selection activeCell="C9" sqref="C9"/>
    </sheetView>
  </sheetViews>
  <sheetFormatPr defaultColWidth="10.8515625" defaultRowHeight="14.25"/>
  <cols>
    <col min="1" max="1" width="7.3984375" style="13" customWidth="1"/>
    <col min="2" max="2" width="36.62109375" style="13" customWidth="1"/>
    <col min="3" max="3" width="31.07421875" style="13" customWidth="1"/>
    <col min="4" max="4" width="35.01953125" style="13" customWidth="1"/>
    <col min="5" max="5" width="27.12890625" style="13" customWidth="1"/>
    <col min="6" max="6" width="14.1796875" style="13" customWidth="1"/>
    <col min="7" max="16384" width="10.8515625" style="13"/>
  </cols>
  <sheetData>
    <row r="1" spans="2:4" ht="15" thickBot="1"/>
    <row r="2" spans="2:4" ht="27.95" customHeight="1" thickBot="1">
      <c r="B2" s="302" t="s">
        <v>227</v>
      </c>
      <c r="C2" s="309"/>
      <c r="D2" s="303"/>
    </row>
    <row r="3" spans="2:4" ht="18" customHeight="1">
      <c r="B3" s="153" t="s">
        <v>173</v>
      </c>
    </row>
    <row r="4" spans="2:4" ht="15">
      <c r="B4" s="38" t="s">
        <v>228</v>
      </c>
    </row>
    <row r="5" spans="2:4" ht="15">
      <c r="B5" s="111" t="s">
        <v>229</v>
      </c>
    </row>
    <row r="6" spans="2:4" ht="15" thickBot="1"/>
    <row r="7" spans="2:4" ht="20.100000000000001" customHeight="1" thickBot="1">
      <c r="B7" s="302" t="s">
        <v>230</v>
      </c>
      <c r="C7" s="303"/>
    </row>
    <row r="8" spans="2:4" ht="21.95" customHeight="1">
      <c r="B8" s="76"/>
      <c r="C8" s="60" t="s">
        <v>188</v>
      </c>
    </row>
    <row r="9" spans="2:4" ht="24.95" customHeight="1">
      <c r="B9" s="30" t="s">
        <v>231</v>
      </c>
      <c r="C9" s="28"/>
    </row>
    <row r="10" spans="2:4" ht="14.1" customHeight="1">
      <c r="B10" s="304" t="s">
        <v>192</v>
      </c>
      <c r="C10" s="305"/>
    </row>
    <row r="11" spans="2:4" ht="24.95" customHeight="1">
      <c r="B11" s="30" t="s">
        <v>232</v>
      </c>
      <c r="C11" s="172"/>
      <c r="D11" s="91" t="s">
        <v>233</v>
      </c>
    </row>
    <row r="12" spans="2:4" ht="15" thickBot="1"/>
    <row r="13" spans="2:4" ht="21" customHeight="1" thickBot="1">
      <c r="B13" s="302" t="s">
        <v>234</v>
      </c>
      <c r="C13" s="303"/>
    </row>
    <row r="14" spans="2:4" ht="21" customHeight="1">
      <c r="B14" s="76"/>
      <c r="C14" s="60" t="s">
        <v>188</v>
      </c>
    </row>
    <row r="15" spans="2:4" ht="24" customHeight="1">
      <c r="B15" s="30" t="s">
        <v>210</v>
      </c>
      <c r="C15" s="28"/>
    </row>
    <row r="16" spans="2:4" ht="12" customHeight="1">
      <c r="B16" s="304" t="s">
        <v>192</v>
      </c>
      <c r="C16" s="305"/>
    </row>
    <row r="17" spans="2:4" ht="26.1" customHeight="1">
      <c r="B17" s="30" t="s">
        <v>235</v>
      </c>
      <c r="C17" s="172"/>
      <c r="D17" s="91" t="s">
        <v>233</v>
      </c>
    </row>
    <row r="19" spans="2:4" ht="23.1" customHeight="1">
      <c r="B19" s="316" t="s">
        <v>236</v>
      </c>
      <c r="C19" s="317"/>
      <c r="D19" s="318"/>
    </row>
    <row r="20" spans="2:4">
      <c r="B20" s="173"/>
      <c r="C20" s="174"/>
      <c r="D20" s="175"/>
    </row>
    <row r="21" spans="2:4">
      <c r="B21" s="176"/>
      <c r="C21" s="177"/>
      <c r="D21" s="178"/>
    </row>
    <row r="22" spans="2:4" ht="15" thickBot="1"/>
    <row r="23" spans="2:4" ht="15.75" thickBot="1">
      <c r="B23" s="321" t="s">
        <v>237</v>
      </c>
      <c r="C23" s="320"/>
      <c r="D23" s="322"/>
    </row>
    <row r="24" spans="2:4" ht="15.75" thickBot="1">
      <c r="B24" s="323"/>
      <c r="C24" s="323"/>
      <c r="D24" s="323"/>
    </row>
    <row r="25" spans="2:4" ht="15.75" thickBot="1">
      <c r="B25" s="319" t="s">
        <v>238</v>
      </c>
      <c r="C25" s="320"/>
      <c r="D25" s="322"/>
    </row>
    <row r="26" spans="2:4" ht="15">
      <c r="B26" s="132"/>
      <c r="C26" s="133" t="s">
        <v>239</v>
      </c>
      <c r="D26" s="133" t="s">
        <v>240</v>
      </c>
    </row>
    <row r="27" spans="2:4" ht="15">
      <c r="B27" s="30" t="s">
        <v>241</v>
      </c>
      <c r="C27" s="134"/>
      <c r="D27" s="134"/>
    </row>
    <row r="28" spans="2:4" ht="15.75" thickBot="1">
      <c r="B28" s="135"/>
      <c r="C28" s="135"/>
      <c r="D28" s="135"/>
    </row>
    <row r="29" spans="2:4" ht="15.75" thickBot="1">
      <c r="B29" s="319" t="s">
        <v>242</v>
      </c>
      <c r="C29" s="320"/>
      <c r="D29" s="322"/>
    </row>
    <row r="30" spans="2:4" ht="15">
      <c r="B30" s="132"/>
      <c r="C30" s="133" t="s">
        <v>239</v>
      </c>
      <c r="D30" s="133" t="s">
        <v>240</v>
      </c>
    </row>
    <row r="31" spans="2:4" ht="15">
      <c r="B31" s="30" t="s">
        <v>243</v>
      </c>
      <c r="C31" s="134"/>
      <c r="D31" s="134"/>
    </row>
    <row r="32" spans="2:4" ht="15.75" thickBot="1">
      <c r="B32" s="135"/>
      <c r="C32" s="135"/>
      <c r="D32" s="135"/>
    </row>
    <row r="33" spans="2:5" ht="15.75" thickBot="1">
      <c r="B33" s="319" t="s">
        <v>244</v>
      </c>
      <c r="C33" s="320"/>
      <c r="D33" s="322"/>
    </row>
    <row r="34" spans="2:5" ht="15">
      <c r="B34" s="132"/>
      <c r="C34" s="133" t="s">
        <v>239</v>
      </c>
      <c r="D34" s="133" t="s">
        <v>240</v>
      </c>
    </row>
    <row r="35" spans="2:5" ht="15">
      <c r="B35" s="30" t="s">
        <v>245</v>
      </c>
      <c r="C35" s="134"/>
      <c r="D35" s="134"/>
    </row>
    <row r="36" spans="2:5" ht="15.75" thickBot="1">
      <c r="B36" s="135"/>
      <c r="C36" s="135"/>
      <c r="D36" s="135"/>
    </row>
    <row r="37" spans="2:5" ht="16.5" customHeight="1" thickBot="1">
      <c r="B37" s="319" t="s">
        <v>246</v>
      </c>
      <c r="C37" s="320"/>
      <c r="D37" s="320"/>
      <c r="E37" s="167"/>
    </row>
    <row r="38" spans="2:5" ht="15">
      <c r="B38" s="132"/>
      <c r="C38" s="133" t="s">
        <v>239</v>
      </c>
      <c r="D38" s="133" t="s">
        <v>240</v>
      </c>
      <c r="E38" s="133" t="s">
        <v>247</v>
      </c>
    </row>
    <row r="39" spans="2:5" ht="15">
      <c r="B39" s="30" t="s">
        <v>248</v>
      </c>
      <c r="C39" s="134"/>
      <c r="D39" s="134"/>
      <c r="E39" s="180"/>
    </row>
    <row r="40" spans="2:5" ht="15.75" thickBot="1">
      <c r="B40" s="135"/>
      <c r="C40" s="135"/>
      <c r="D40" s="135"/>
    </row>
    <row r="41" spans="2:5" ht="16.5" customHeight="1" thickBot="1">
      <c r="B41" s="319" t="s">
        <v>249</v>
      </c>
      <c r="C41" s="320"/>
      <c r="D41" s="320"/>
      <c r="E41" s="167"/>
    </row>
    <row r="42" spans="2:5" ht="15">
      <c r="B42" s="132"/>
      <c r="C42" s="133" t="s">
        <v>239</v>
      </c>
      <c r="D42" s="133" t="s">
        <v>240</v>
      </c>
      <c r="E42" s="133" t="s">
        <v>247</v>
      </c>
    </row>
    <row r="43" spans="2:5" ht="15">
      <c r="B43" s="30" t="s">
        <v>250</v>
      </c>
      <c r="C43" s="134"/>
      <c r="D43" s="134"/>
      <c r="E43" s="180"/>
    </row>
  </sheetData>
  <mergeCells count="13">
    <mergeCell ref="B37:D37"/>
    <mergeCell ref="B41:D41"/>
    <mergeCell ref="B23:D23"/>
    <mergeCell ref="B24:D24"/>
    <mergeCell ref="B25:D25"/>
    <mergeCell ref="B29:D29"/>
    <mergeCell ref="B33:D33"/>
    <mergeCell ref="B2:D2"/>
    <mergeCell ref="B19:D19"/>
    <mergeCell ref="B7:C7"/>
    <mergeCell ref="B10:C10"/>
    <mergeCell ref="B13:C13"/>
    <mergeCell ref="B16:C16"/>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90B449-7CAC-864D-9929-C5EFED4933BD}">
  <dimension ref="B1:D32"/>
  <sheetViews>
    <sheetView showGridLines="0" zoomScale="85" zoomScaleNormal="85" workbookViewId="0">
      <selection activeCell="D15" sqref="D15"/>
    </sheetView>
  </sheetViews>
  <sheetFormatPr defaultColWidth="10.8515625" defaultRowHeight="15"/>
  <cols>
    <col min="1" max="1" width="6.53515625" style="12" customWidth="1"/>
    <col min="2" max="2" width="40.3203125" style="12" customWidth="1"/>
    <col min="3" max="3" width="42.41796875" style="12" customWidth="1"/>
    <col min="4" max="4" width="57.09375" style="12" customWidth="1"/>
    <col min="5" max="5" width="26.015625" style="12" customWidth="1"/>
    <col min="6" max="6" width="23.1796875" style="12" customWidth="1"/>
    <col min="7" max="7" width="24.90625" style="12" customWidth="1"/>
    <col min="8" max="9" width="17.6328125" style="12" customWidth="1"/>
    <col min="10" max="16384" width="10.8515625" style="12"/>
  </cols>
  <sheetData>
    <row r="1" spans="2:4" ht="15.75" thickBot="1">
      <c r="B1" s="135"/>
      <c r="C1" s="135"/>
      <c r="D1" s="135"/>
    </row>
    <row r="2" spans="2:4" ht="27.95" customHeight="1" thickBot="1">
      <c r="B2" s="302" t="s">
        <v>251</v>
      </c>
      <c r="C2" s="309"/>
      <c r="D2" s="303"/>
    </row>
    <row r="3" spans="2:4" ht="15.75" thickBot="1">
      <c r="B3" s="135"/>
      <c r="C3" s="135"/>
      <c r="D3" s="135"/>
    </row>
    <row r="4" spans="2:4" ht="21.95" customHeight="1" thickBot="1">
      <c r="B4" s="332" t="s">
        <v>252</v>
      </c>
      <c r="C4" s="333"/>
      <c r="D4" s="334"/>
    </row>
    <row r="5" spans="2:4" ht="36" customHeight="1" thickBot="1">
      <c r="B5" s="63" t="s">
        <v>253</v>
      </c>
      <c r="C5" s="75" t="s">
        <v>254</v>
      </c>
      <c r="D5" s="74" t="s">
        <v>255</v>
      </c>
    </row>
    <row r="6" spans="2:4" ht="24" customHeight="1">
      <c r="B6" s="30" t="s">
        <v>256</v>
      </c>
      <c r="C6" s="28"/>
      <c r="D6" s="28"/>
    </row>
    <row r="7" spans="2:4" ht="24" customHeight="1">
      <c r="B7" s="30" t="s">
        <v>257</v>
      </c>
      <c r="C7" s="28"/>
      <c r="D7" s="28"/>
    </row>
    <row r="8" spans="2:4" ht="24" customHeight="1">
      <c r="B8" s="30" t="s">
        <v>258</v>
      </c>
      <c r="C8" s="28"/>
      <c r="D8" s="28"/>
    </row>
    <row r="9" spans="2:4" ht="24" customHeight="1">
      <c r="B9" s="30" t="s">
        <v>258</v>
      </c>
      <c r="C9" s="28"/>
      <c r="D9" s="28"/>
    </row>
    <row r="10" spans="2:4" ht="24" customHeight="1">
      <c r="B10" s="30" t="s">
        <v>258</v>
      </c>
      <c r="C10" s="28"/>
      <c r="D10" s="28"/>
    </row>
    <row r="11" spans="2:4" ht="27.95" customHeight="1">
      <c r="B11" s="30" t="s">
        <v>258</v>
      </c>
      <c r="C11" s="28"/>
      <c r="D11" s="28"/>
    </row>
    <row r="12" spans="2:4" ht="18.95" customHeight="1" thickBot="1">
      <c r="B12" s="135"/>
      <c r="C12" s="135"/>
      <c r="D12" s="135"/>
    </row>
    <row r="13" spans="2:4" ht="24" customHeight="1" thickBot="1">
      <c r="B13" s="330" t="s">
        <v>259</v>
      </c>
      <c r="C13" s="331"/>
      <c r="D13" s="135"/>
    </row>
    <row r="14" spans="2:4" ht="24.75" customHeight="1" thickBot="1">
      <c r="B14" s="63" t="s">
        <v>253</v>
      </c>
      <c r="C14" s="65" t="s">
        <v>260</v>
      </c>
      <c r="D14" s="135"/>
    </row>
    <row r="15" spans="2:4" ht="24" customHeight="1">
      <c r="B15" s="70" t="str">
        <f>B6</f>
        <v>Dairy Cattle</v>
      </c>
      <c r="C15" s="71"/>
      <c r="D15" s="135"/>
    </row>
    <row r="16" spans="2:4" ht="24" customHeight="1">
      <c r="B16" s="30" t="str">
        <f t="shared" ref="B16:B20" si="0">B7</f>
        <v>Other Cattle</v>
      </c>
      <c r="C16" s="28"/>
      <c r="D16" s="135"/>
    </row>
    <row r="17" spans="2:4" ht="24" customHeight="1">
      <c r="B17" s="30" t="str">
        <f t="shared" si="0"/>
        <v>etc.</v>
      </c>
      <c r="C17" s="28"/>
      <c r="D17" s="135"/>
    </row>
    <row r="18" spans="2:4" ht="24" customHeight="1">
      <c r="B18" s="30" t="str">
        <f t="shared" si="0"/>
        <v>etc.</v>
      </c>
      <c r="C18" s="28"/>
      <c r="D18" s="135"/>
    </row>
    <row r="19" spans="2:4" ht="24" customHeight="1">
      <c r="B19" s="30" t="str">
        <f t="shared" si="0"/>
        <v>etc.</v>
      </c>
      <c r="C19" s="28"/>
      <c r="D19" s="135"/>
    </row>
    <row r="20" spans="2:4" ht="24" customHeight="1">
      <c r="B20" s="30" t="str">
        <f t="shared" si="0"/>
        <v>etc.</v>
      </c>
      <c r="C20" s="28"/>
      <c r="D20" s="135"/>
    </row>
    <row r="21" spans="2:4" ht="18.95" customHeight="1" thickBot="1">
      <c r="B21" s="135"/>
      <c r="C21" s="135"/>
      <c r="D21" s="135"/>
    </row>
    <row r="22" spans="2:4" ht="36" customHeight="1" thickBot="1">
      <c r="B22" s="324" t="s">
        <v>261</v>
      </c>
      <c r="C22" s="325"/>
      <c r="D22" s="326"/>
    </row>
    <row r="23" spans="2:4" ht="24" customHeight="1" thickBot="1">
      <c r="B23" s="63" t="s">
        <v>253</v>
      </c>
      <c r="C23" s="65" t="s">
        <v>262</v>
      </c>
      <c r="D23" s="65" t="s">
        <v>263</v>
      </c>
    </row>
    <row r="24" spans="2:4" ht="24.95" customHeight="1">
      <c r="B24" s="70" t="str">
        <f>B15</f>
        <v>Dairy Cattle</v>
      </c>
      <c r="C24" s="71"/>
      <c r="D24" s="71" t="s">
        <v>264</v>
      </c>
    </row>
    <row r="25" spans="2:4" ht="24.95" customHeight="1">
      <c r="B25" s="30" t="str">
        <f t="shared" ref="B25:B29" si="1">B16</f>
        <v>Other Cattle</v>
      </c>
      <c r="C25" s="28"/>
      <c r="D25" s="28" t="s">
        <v>264</v>
      </c>
    </row>
    <row r="26" spans="2:4" ht="24.95" customHeight="1">
      <c r="B26" s="30" t="str">
        <f t="shared" si="1"/>
        <v>etc.</v>
      </c>
      <c r="C26" s="28"/>
      <c r="D26" s="28" t="s">
        <v>264</v>
      </c>
    </row>
    <row r="27" spans="2:4" ht="24.95" customHeight="1">
      <c r="B27" s="30" t="str">
        <f t="shared" si="1"/>
        <v>etc.</v>
      </c>
      <c r="C27" s="28"/>
      <c r="D27" s="28" t="s">
        <v>264</v>
      </c>
    </row>
    <row r="28" spans="2:4" ht="24.95" customHeight="1">
      <c r="B28" s="30" t="str">
        <f t="shared" si="1"/>
        <v>etc.</v>
      </c>
      <c r="C28" s="28"/>
      <c r="D28" s="28" t="s">
        <v>264</v>
      </c>
    </row>
    <row r="29" spans="2:4" ht="24.95" customHeight="1">
      <c r="B29" s="30" t="str">
        <f t="shared" si="1"/>
        <v>etc.</v>
      </c>
      <c r="C29" s="28"/>
      <c r="D29" s="28" t="s">
        <v>264</v>
      </c>
    </row>
    <row r="30" spans="2:4" ht="18.95" customHeight="1">
      <c r="B30" s="135"/>
      <c r="C30" s="135"/>
      <c r="D30" s="135"/>
    </row>
    <row r="31" spans="2:4" ht="18.95" customHeight="1" thickBot="1">
      <c r="B31" s="135"/>
      <c r="C31" s="135"/>
      <c r="D31" s="135"/>
    </row>
    <row r="32" spans="2:4" ht="20.100000000000001" customHeight="1" thickBot="1">
      <c r="B32" s="327" t="s">
        <v>265</v>
      </c>
      <c r="C32" s="328"/>
      <c r="D32" s="329"/>
    </row>
  </sheetData>
  <mergeCells count="5">
    <mergeCell ref="B2:D2"/>
    <mergeCell ref="B22:D22"/>
    <mergeCell ref="B32:D32"/>
    <mergeCell ref="B13:C13"/>
    <mergeCell ref="B4:D4"/>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BE133B-D070-5047-AC5D-6F1F5EBBB752}">
  <dimension ref="B1:C8"/>
  <sheetViews>
    <sheetView showGridLines="0" zoomScale="164" zoomScaleNormal="90" workbookViewId="0">
      <selection activeCell="B7" sqref="B7"/>
    </sheetView>
  </sheetViews>
  <sheetFormatPr defaultColWidth="10.8515625" defaultRowHeight="15"/>
  <cols>
    <col min="1" max="1" width="7.64453125" style="1" customWidth="1"/>
    <col min="2" max="2" width="36.62109375" style="1" customWidth="1"/>
    <col min="3" max="3" width="26.015625" style="1" customWidth="1"/>
    <col min="4" max="4" width="42.41796875" style="1" customWidth="1"/>
    <col min="5" max="16384" width="10.8515625" style="1"/>
  </cols>
  <sheetData>
    <row r="1" spans="2:3" ht="15.75" thickBot="1"/>
    <row r="2" spans="2:3" ht="27.95" customHeight="1" thickBot="1">
      <c r="B2" s="332" t="s">
        <v>266</v>
      </c>
      <c r="C2" s="334"/>
    </row>
    <row r="3" spans="2:3" ht="15.75" thickBot="1">
      <c r="B3" s="151" t="s">
        <v>267</v>
      </c>
    </row>
    <row r="4" spans="2:3" ht="25.5" customHeight="1">
      <c r="B4" s="335" t="s">
        <v>268</v>
      </c>
      <c r="C4" s="336"/>
    </row>
    <row r="5" spans="2:3" ht="20.100000000000001" customHeight="1" thickBot="1">
      <c r="B5" s="78"/>
      <c r="C5" s="79" t="s">
        <v>269</v>
      </c>
    </row>
    <row r="6" spans="2:3" ht="27" customHeight="1">
      <c r="B6" s="30" t="s">
        <v>270</v>
      </c>
      <c r="C6" s="28">
        <v>50</v>
      </c>
    </row>
    <row r="7" spans="2:3" ht="27" customHeight="1">
      <c r="B7" s="30" t="s">
        <v>271</v>
      </c>
      <c r="C7" s="28">
        <v>0</v>
      </c>
    </row>
    <row r="8" spans="2:3" ht="27" customHeight="1">
      <c r="B8" s="30" t="s">
        <v>114</v>
      </c>
      <c r="C8" s="28">
        <v>0</v>
      </c>
    </row>
  </sheetData>
  <mergeCells count="2">
    <mergeCell ref="B4:C4"/>
    <mergeCell ref="B2:C2"/>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285698-870A-1E41-A227-068F21106F52}">
  <dimension ref="B1:H46"/>
  <sheetViews>
    <sheetView showGridLines="0" topLeftCell="B1" zoomScale="130" zoomScaleNormal="130" workbookViewId="0">
      <selection activeCell="G22" sqref="G22"/>
    </sheetView>
  </sheetViews>
  <sheetFormatPr defaultColWidth="10.8515625" defaultRowHeight="15"/>
  <cols>
    <col min="1" max="1" width="10.8515625" style="1"/>
    <col min="2" max="2" width="36.62109375" style="1" customWidth="1"/>
    <col min="3" max="3" width="24.66015625" style="1" customWidth="1"/>
    <col min="4" max="4" width="26.015625" style="1" customWidth="1"/>
    <col min="5" max="5" width="38.59375" style="1" bestFit="1" customWidth="1"/>
    <col min="6" max="6" width="10.8515625" style="1"/>
    <col min="7" max="7" width="39.08984375" style="1" customWidth="1"/>
    <col min="8" max="8" width="34.52734375" style="1" customWidth="1"/>
    <col min="9" max="16384" width="10.8515625" style="1"/>
  </cols>
  <sheetData>
    <row r="1" spans="2:8" ht="15.75" thickBot="1"/>
    <row r="2" spans="2:8" ht="28.5" customHeight="1" thickBot="1">
      <c r="B2" s="337" t="s">
        <v>266</v>
      </c>
      <c r="C2" s="338"/>
      <c r="D2" s="338"/>
      <c r="E2" s="339"/>
      <c r="G2" s="4" t="s">
        <v>272</v>
      </c>
    </row>
    <row r="3" spans="2:8" ht="24" customHeight="1" thickBot="1">
      <c r="B3" s="340" t="s">
        <v>267</v>
      </c>
      <c r="C3" s="340"/>
      <c r="D3" s="340"/>
      <c r="E3" s="340"/>
      <c r="G3" s="4" t="s">
        <v>273</v>
      </c>
    </row>
    <row r="4" spans="2:8" ht="30" customHeight="1">
      <c r="B4" s="341" t="s">
        <v>274</v>
      </c>
      <c r="C4" s="342"/>
      <c r="D4" s="342"/>
      <c r="E4" s="343"/>
      <c r="G4" s="14" t="s">
        <v>275</v>
      </c>
      <c r="H4" s="31" t="s">
        <v>276</v>
      </c>
    </row>
    <row r="5" spans="2:8" ht="26.1" customHeight="1" thickBot="1">
      <c r="B5" s="82"/>
      <c r="C5" s="83" t="s">
        <v>277</v>
      </c>
      <c r="D5" s="83" t="s">
        <v>278</v>
      </c>
      <c r="E5" s="84" t="s">
        <v>279</v>
      </c>
      <c r="G5" s="3" t="s">
        <v>280</v>
      </c>
      <c r="H5" s="3" t="s">
        <v>281</v>
      </c>
    </row>
    <row r="6" spans="2:8" ht="26.1" customHeight="1">
      <c r="B6" s="85" t="s">
        <v>282</v>
      </c>
      <c r="C6" s="86" t="s">
        <v>280</v>
      </c>
      <c r="D6" s="86">
        <v>100</v>
      </c>
      <c r="E6" s="86" t="s">
        <v>283</v>
      </c>
      <c r="G6" s="3" t="s">
        <v>284</v>
      </c>
      <c r="H6" s="3" t="s">
        <v>285</v>
      </c>
    </row>
    <row r="7" spans="2:8" ht="27" customHeight="1">
      <c r="B7" s="2" t="s">
        <v>286</v>
      </c>
      <c r="C7" s="28"/>
      <c r="D7" s="28"/>
      <c r="E7" s="28"/>
      <c r="G7" s="3" t="s">
        <v>287</v>
      </c>
      <c r="H7" s="3" t="s">
        <v>288</v>
      </c>
    </row>
    <row r="8" spans="2:8" ht="27.95" customHeight="1">
      <c r="B8" s="2" t="s">
        <v>289</v>
      </c>
      <c r="C8" s="28"/>
      <c r="D8" s="28"/>
      <c r="E8" s="28"/>
      <c r="G8" s="3" t="s">
        <v>290</v>
      </c>
      <c r="H8" s="3" t="s">
        <v>291</v>
      </c>
    </row>
    <row r="9" spans="2:8" ht="27.95" customHeight="1">
      <c r="B9" s="2" t="s">
        <v>292</v>
      </c>
      <c r="C9" s="28"/>
      <c r="D9" s="28"/>
      <c r="E9" s="28"/>
      <c r="G9" s="3" t="s">
        <v>293</v>
      </c>
      <c r="H9" s="3" t="s">
        <v>294</v>
      </c>
    </row>
    <row r="10" spans="2:8" ht="27.95" customHeight="1">
      <c r="B10" s="2" t="s">
        <v>295</v>
      </c>
      <c r="C10" s="28"/>
      <c r="D10" s="28"/>
      <c r="E10" s="28"/>
      <c r="G10" s="3" t="s">
        <v>280</v>
      </c>
      <c r="H10" s="3"/>
    </row>
    <row r="11" spans="2:8" ht="27.95" customHeight="1">
      <c r="B11" s="2" t="s">
        <v>296</v>
      </c>
      <c r="C11" s="28"/>
      <c r="D11" s="28"/>
      <c r="E11" s="28"/>
      <c r="G11" s="3" t="s">
        <v>284</v>
      </c>
      <c r="H11" s="3"/>
    </row>
    <row r="12" spans="2:8" ht="27.95" customHeight="1">
      <c r="B12" s="2" t="s">
        <v>297</v>
      </c>
      <c r="C12" s="28"/>
      <c r="D12" s="28"/>
      <c r="E12" s="28"/>
      <c r="G12" s="3" t="s">
        <v>287</v>
      </c>
      <c r="H12" s="3"/>
    </row>
    <row r="13" spans="2:8" ht="27.95" customHeight="1">
      <c r="B13" s="2" t="s">
        <v>298</v>
      </c>
      <c r="C13" s="28"/>
      <c r="D13" s="28"/>
      <c r="E13" s="28"/>
      <c r="G13" s="3" t="s">
        <v>299</v>
      </c>
      <c r="H13" s="3"/>
    </row>
    <row r="14" spans="2:8" ht="27.95" customHeight="1">
      <c r="B14" s="2" t="s">
        <v>300</v>
      </c>
      <c r="C14" s="28"/>
      <c r="D14" s="28"/>
      <c r="E14" s="28"/>
      <c r="G14" s="3" t="s">
        <v>301</v>
      </c>
      <c r="H14" s="3"/>
    </row>
    <row r="15" spans="2:8" ht="27.95" customHeight="1">
      <c r="B15" s="2" t="s">
        <v>302</v>
      </c>
      <c r="C15" s="28"/>
      <c r="D15" s="28"/>
      <c r="E15" s="28"/>
      <c r="G15" s="3" t="s">
        <v>303</v>
      </c>
      <c r="H15" s="3"/>
    </row>
    <row r="16" spans="2:8" ht="27.95" customHeight="1">
      <c r="B16" s="2" t="s">
        <v>304</v>
      </c>
      <c r="C16" s="28"/>
      <c r="D16" s="28"/>
      <c r="E16" s="28"/>
      <c r="G16" s="3" t="s">
        <v>305</v>
      </c>
      <c r="H16" s="3"/>
    </row>
    <row r="17" spans="2:8" ht="27.95" customHeight="1">
      <c r="B17" s="2" t="s">
        <v>306</v>
      </c>
      <c r="C17" s="28"/>
      <c r="D17" s="28"/>
      <c r="E17" s="28"/>
      <c r="G17" s="3" t="s">
        <v>307</v>
      </c>
      <c r="H17" s="3"/>
    </row>
    <row r="18" spans="2:8" ht="27.95" customHeight="1">
      <c r="B18" s="2" t="s">
        <v>308</v>
      </c>
      <c r="C18" s="28"/>
      <c r="D18" s="28"/>
      <c r="E18" s="28"/>
      <c r="G18" s="3" t="s">
        <v>309</v>
      </c>
      <c r="H18" s="3"/>
    </row>
    <row r="19" spans="2:8" ht="27.95" customHeight="1">
      <c r="B19" s="2" t="s">
        <v>310</v>
      </c>
      <c r="C19" s="28"/>
      <c r="D19" s="28"/>
      <c r="E19" s="28"/>
      <c r="G19" s="3" t="s">
        <v>311</v>
      </c>
      <c r="H19" s="3"/>
    </row>
    <row r="20" spans="2:8" ht="27.95" customHeight="1">
      <c r="B20" s="2" t="s">
        <v>312</v>
      </c>
      <c r="C20" s="28"/>
      <c r="D20" s="28"/>
      <c r="E20" s="28"/>
      <c r="G20" s="3" t="s">
        <v>313</v>
      </c>
      <c r="H20" s="3"/>
    </row>
    <row r="21" spans="2:8" ht="26.1" customHeight="1">
      <c r="B21" s="2" t="s">
        <v>314</v>
      </c>
      <c r="C21" s="28"/>
      <c r="D21" s="28"/>
      <c r="E21" s="28"/>
      <c r="G21" s="3" t="s">
        <v>315</v>
      </c>
      <c r="H21" s="3"/>
    </row>
    <row r="22" spans="2:8" ht="26.1" customHeight="1">
      <c r="G22" s="3" t="s">
        <v>316</v>
      </c>
      <c r="H22" s="3"/>
    </row>
    <row r="23" spans="2:8" ht="26.1" customHeight="1">
      <c r="G23" s="3" t="s">
        <v>317</v>
      </c>
      <c r="H23" s="3"/>
    </row>
    <row r="24" spans="2:8" ht="26.1" customHeight="1">
      <c r="G24" s="3" t="s">
        <v>318</v>
      </c>
      <c r="H24" s="3"/>
    </row>
    <row r="25" spans="2:8" ht="26.1" customHeight="1">
      <c r="G25" s="3" t="s">
        <v>319</v>
      </c>
      <c r="H25" s="3"/>
    </row>
    <row r="26" spans="2:8" ht="26.1" customHeight="1">
      <c r="G26" s="3" t="s">
        <v>320</v>
      </c>
      <c r="H26" s="3"/>
    </row>
    <row r="27" spans="2:8" ht="26.1" customHeight="1">
      <c r="G27" s="3" t="s">
        <v>321</v>
      </c>
      <c r="H27" s="3"/>
    </row>
    <row r="28" spans="2:8" ht="26.1" customHeight="1">
      <c r="G28" s="3" t="s">
        <v>322</v>
      </c>
      <c r="H28" s="3"/>
    </row>
    <row r="29" spans="2:8" ht="26.1" customHeight="1">
      <c r="G29" s="3" t="s">
        <v>323</v>
      </c>
      <c r="H29" s="3"/>
    </row>
    <row r="30" spans="2:8" ht="26.1" customHeight="1">
      <c r="G30" s="3" t="s">
        <v>324</v>
      </c>
      <c r="H30" s="3"/>
    </row>
    <row r="31" spans="2:8" ht="26.1" customHeight="1">
      <c r="G31" s="3" t="s">
        <v>325</v>
      </c>
      <c r="H31" s="3"/>
    </row>
    <row r="32" spans="2:8" ht="26.1" customHeight="1">
      <c r="G32" s="3" t="s">
        <v>326</v>
      </c>
      <c r="H32" s="3"/>
    </row>
    <row r="33" spans="7:8" ht="26.1" customHeight="1">
      <c r="G33" s="3" t="s">
        <v>327</v>
      </c>
      <c r="H33" s="3"/>
    </row>
    <row r="34" spans="7:8" ht="26.1" customHeight="1">
      <c r="G34" s="3" t="s">
        <v>328</v>
      </c>
      <c r="H34" s="3"/>
    </row>
    <row r="35" spans="7:8" ht="26.1" customHeight="1">
      <c r="G35" s="3" t="s">
        <v>329</v>
      </c>
      <c r="H35" s="3"/>
    </row>
    <row r="36" spans="7:8" ht="26.1" customHeight="1">
      <c r="G36" s="3" t="s">
        <v>330</v>
      </c>
      <c r="H36" s="3"/>
    </row>
    <row r="37" spans="7:8" ht="26.1" customHeight="1">
      <c r="G37" s="3" t="s">
        <v>331</v>
      </c>
      <c r="H37" s="3"/>
    </row>
    <row r="38" spans="7:8" ht="26.1" customHeight="1">
      <c r="G38" s="3" t="s">
        <v>332</v>
      </c>
      <c r="H38" s="3"/>
    </row>
    <row r="39" spans="7:8" ht="26.1" customHeight="1">
      <c r="G39" s="3" t="s">
        <v>333</v>
      </c>
      <c r="H39" s="3"/>
    </row>
    <row r="40" spans="7:8" ht="26.1" customHeight="1">
      <c r="G40" s="3" t="s">
        <v>334</v>
      </c>
      <c r="H40" s="3"/>
    </row>
    <row r="41" spans="7:8" ht="26.1" customHeight="1">
      <c r="G41" s="3" t="s">
        <v>335</v>
      </c>
      <c r="H41" s="3"/>
    </row>
    <row r="42" spans="7:8" ht="26.1" customHeight="1">
      <c r="G42" s="3" t="s">
        <v>336</v>
      </c>
      <c r="H42" s="3"/>
    </row>
    <row r="43" spans="7:8" ht="26.1" customHeight="1">
      <c r="G43" s="3" t="s">
        <v>337</v>
      </c>
      <c r="H43" s="3"/>
    </row>
    <row r="44" spans="7:8" ht="26.1" customHeight="1">
      <c r="G44" s="3" t="s">
        <v>338</v>
      </c>
      <c r="H44" s="3"/>
    </row>
    <row r="45" spans="7:8" ht="26.1" customHeight="1">
      <c r="G45" s="3" t="s">
        <v>339</v>
      </c>
      <c r="H45" s="3"/>
    </row>
    <row r="46" spans="7:8" ht="26.1" customHeight="1"/>
  </sheetData>
  <mergeCells count="3">
    <mergeCell ref="B2:E2"/>
    <mergeCell ref="B3:E3"/>
    <mergeCell ref="B4:E4"/>
  </mergeCells>
  <phoneticPr fontId="6" type="noConversion"/>
  <dataValidations count="1">
    <dataValidation type="list" allowBlank="1" showInputMessage="1" showErrorMessage="1" sqref="E7:E21" xr:uid="{7832C280-39DD-445C-86CD-95B3D4F5494A}">
      <formula1>$H$5:$H$9</formula1>
    </dataValidation>
  </dataValidations>
  <pageMargins left="0.7" right="0.7" top="0.75" bottom="0.75" header="0.3" footer="0.3"/>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5898A7-2E52-174F-86A8-BF37A6097ED1}">
  <dimension ref="B1:H46"/>
  <sheetViews>
    <sheetView showGridLines="0" tabSelected="1" zoomScaleNormal="100" workbookViewId="0">
      <selection activeCell="B7" sqref="B7"/>
    </sheetView>
  </sheetViews>
  <sheetFormatPr defaultColWidth="10.8515625" defaultRowHeight="15"/>
  <cols>
    <col min="1" max="1" width="10.8515625" style="1"/>
    <col min="2" max="2" width="36.62109375" style="1" customWidth="1"/>
    <col min="3" max="3" width="24.66015625" style="1" customWidth="1"/>
    <col min="4" max="4" width="26.015625" style="1" customWidth="1"/>
    <col min="5" max="5" width="29.34765625" style="1" customWidth="1"/>
    <col min="6" max="6" width="10.8515625" style="1"/>
    <col min="7" max="7" width="39.08984375" style="1" customWidth="1"/>
    <col min="8" max="8" width="28.9765625" style="1" customWidth="1"/>
    <col min="9" max="16384" width="10.8515625" style="1"/>
  </cols>
  <sheetData>
    <row r="1" spans="2:8" ht="15.75" thickBot="1"/>
    <row r="2" spans="2:8" ht="27.95" customHeight="1" thickBot="1">
      <c r="B2" s="337" t="s">
        <v>266</v>
      </c>
      <c r="C2" s="338"/>
      <c r="D2" s="338"/>
      <c r="E2" s="339"/>
    </row>
    <row r="3" spans="2:8" ht="27" customHeight="1" thickBot="1">
      <c r="B3" s="340" t="s">
        <v>267</v>
      </c>
      <c r="C3" s="340"/>
      <c r="D3" s="340"/>
      <c r="E3" s="340"/>
    </row>
    <row r="4" spans="2:8" ht="31.5" customHeight="1">
      <c r="B4" s="341" t="s">
        <v>340</v>
      </c>
      <c r="C4" s="342"/>
      <c r="D4" s="342"/>
      <c r="E4" s="343"/>
      <c r="G4" s="14" t="s">
        <v>341</v>
      </c>
      <c r="H4" s="31" t="s">
        <v>342</v>
      </c>
    </row>
    <row r="5" spans="2:8" ht="26.1" customHeight="1" thickBot="1">
      <c r="B5" s="82"/>
      <c r="C5" s="83" t="s">
        <v>277</v>
      </c>
      <c r="D5" s="83" t="s">
        <v>278</v>
      </c>
      <c r="E5" s="84" t="s">
        <v>343</v>
      </c>
      <c r="G5" s="3" t="s">
        <v>344</v>
      </c>
      <c r="H5" s="3" t="s">
        <v>345</v>
      </c>
    </row>
    <row r="6" spans="2:8" ht="26.1" customHeight="1">
      <c r="B6" s="80" t="s">
        <v>282</v>
      </c>
      <c r="C6" s="81" t="s">
        <v>346</v>
      </c>
      <c r="D6" s="81">
        <v>100</v>
      </c>
      <c r="E6" s="81" t="s">
        <v>347</v>
      </c>
      <c r="G6" s="3" t="s">
        <v>348</v>
      </c>
      <c r="H6" s="3" t="s">
        <v>349</v>
      </c>
    </row>
    <row r="7" spans="2:8" ht="27" customHeight="1">
      <c r="B7" s="2" t="s">
        <v>350</v>
      </c>
      <c r="C7" s="28" t="s">
        <v>316</v>
      </c>
      <c r="D7" s="28">
        <v>0.03</v>
      </c>
      <c r="E7" s="28" t="s">
        <v>351</v>
      </c>
      <c r="G7" s="3" t="s">
        <v>352</v>
      </c>
      <c r="H7" s="3" t="s">
        <v>351</v>
      </c>
    </row>
    <row r="8" spans="2:8" ht="27.95" customHeight="1">
      <c r="B8" s="2" t="s">
        <v>353</v>
      </c>
      <c r="C8" s="28" t="s">
        <v>311</v>
      </c>
      <c r="D8" s="28">
        <v>1.6E-2</v>
      </c>
      <c r="E8" s="28" t="s">
        <v>345</v>
      </c>
      <c r="G8" s="3" t="s">
        <v>354</v>
      </c>
      <c r="H8" s="3" t="s">
        <v>355</v>
      </c>
    </row>
    <row r="9" spans="2:8" ht="27.95" customHeight="1">
      <c r="B9" s="2" t="s">
        <v>356</v>
      </c>
      <c r="C9" s="28"/>
      <c r="D9" s="28"/>
      <c r="E9" s="28"/>
      <c r="G9" s="3" t="s">
        <v>357</v>
      </c>
      <c r="H9" s="3" t="s">
        <v>358</v>
      </c>
    </row>
    <row r="10" spans="2:8" ht="27.95" customHeight="1">
      <c r="B10" s="2" t="s">
        <v>359</v>
      </c>
      <c r="C10" s="28"/>
      <c r="D10" s="28"/>
      <c r="E10" s="28"/>
      <c r="G10" s="3" t="s">
        <v>280</v>
      </c>
      <c r="H10" s="3" t="s">
        <v>360</v>
      </c>
    </row>
    <row r="11" spans="2:8" ht="27.95" customHeight="1">
      <c r="B11" s="2" t="s">
        <v>361</v>
      </c>
      <c r="C11" s="28"/>
      <c r="D11" s="28"/>
      <c r="E11" s="28"/>
      <c r="G11" s="3" t="s">
        <v>284</v>
      </c>
      <c r="H11" s="3" t="s">
        <v>362</v>
      </c>
    </row>
    <row r="12" spans="2:8" ht="27.95" customHeight="1">
      <c r="B12" s="2" t="s">
        <v>363</v>
      </c>
      <c r="C12" s="28"/>
      <c r="D12" s="28"/>
      <c r="E12" s="28"/>
      <c r="G12" s="3" t="s">
        <v>287</v>
      </c>
      <c r="H12" s="3"/>
    </row>
    <row r="13" spans="2:8" ht="27.95" customHeight="1">
      <c r="B13" s="2" t="s">
        <v>364</v>
      </c>
      <c r="C13" s="28"/>
      <c r="D13" s="28"/>
      <c r="E13" s="28"/>
      <c r="G13" s="3" t="s">
        <v>299</v>
      </c>
      <c r="H13" s="3"/>
    </row>
    <row r="14" spans="2:8" ht="27.95" customHeight="1">
      <c r="B14" s="2" t="s">
        <v>365</v>
      </c>
      <c r="C14" s="28"/>
      <c r="D14" s="28"/>
      <c r="E14" s="28"/>
      <c r="G14" s="3" t="s">
        <v>301</v>
      </c>
      <c r="H14" s="3"/>
    </row>
    <row r="15" spans="2:8" ht="27.95" customHeight="1">
      <c r="B15" s="2" t="s">
        <v>366</v>
      </c>
      <c r="C15" s="28"/>
      <c r="D15" s="28"/>
      <c r="E15" s="28"/>
      <c r="G15" s="3" t="s">
        <v>303</v>
      </c>
      <c r="H15" s="3"/>
    </row>
    <row r="16" spans="2:8" ht="27.95" customHeight="1">
      <c r="B16" s="2" t="s">
        <v>367</v>
      </c>
      <c r="C16" s="28"/>
      <c r="D16" s="28"/>
      <c r="E16" s="28"/>
      <c r="G16" s="3" t="s">
        <v>305</v>
      </c>
      <c r="H16" s="3"/>
    </row>
    <row r="17" spans="2:8" ht="27.95" customHeight="1">
      <c r="B17" s="2" t="s">
        <v>368</v>
      </c>
      <c r="C17" s="28"/>
      <c r="D17" s="28"/>
      <c r="E17" s="28"/>
      <c r="G17" s="3" t="s">
        <v>307</v>
      </c>
      <c r="H17" s="3"/>
    </row>
    <row r="18" spans="2:8" ht="27.95" customHeight="1">
      <c r="B18" s="2" t="s">
        <v>369</v>
      </c>
      <c r="C18" s="28"/>
      <c r="D18" s="28"/>
      <c r="E18" s="28"/>
      <c r="G18" s="3" t="s">
        <v>309</v>
      </c>
      <c r="H18" s="3"/>
    </row>
    <row r="19" spans="2:8" ht="27.95" customHeight="1">
      <c r="B19" s="2" t="s">
        <v>370</v>
      </c>
      <c r="C19" s="28"/>
      <c r="D19" s="28"/>
      <c r="E19" s="28"/>
      <c r="G19" s="3" t="s">
        <v>311</v>
      </c>
      <c r="H19" s="3"/>
    </row>
    <row r="20" spans="2:8" ht="27.95" customHeight="1">
      <c r="B20" s="2" t="s">
        <v>371</v>
      </c>
      <c r="C20" s="28"/>
      <c r="D20" s="28"/>
      <c r="E20" s="28"/>
      <c r="G20" s="3" t="s">
        <v>313</v>
      </c>
      <c r="H20" s="3"/>
    </row>
    <row r="21" spans="2:8" ht="26.1" customHeight="1">
      <c r="B21" s="2" t="s">
        <v>372</v>
      </c>
      <c r="C21" s="28"/>
      <c r="D21" s="28"/>
      <c r="E21" s="28"/>
      <c r="G21" s="3" t="s">
        <v>315</v>
      </c>
      <c r="H21" s="3"/>
    </row>
    <row r="22" spans="2:8" ht="26.1" customHeight="1">
      <c r="G22" s="3" t="s">
        <v>316</v>
      </c>
      <c r="H22" s="3"/>
    </row>
    <row r="23" spans="2:8" ht="26.1" customHeight="1">
      <c r="G23" s="3" t="s">
        <v>317</v>
      </c>
      <c r="H23" s="3"/>
    </row>
    <row r="24" spans="2:8" ht="26.1" customHeight="1">
      <c r="G24" s="3" t="s">
        <v>318</v>
      </c>
      <c r="H24" s="3"/>
    </row>
    <row r="25" spans="2:8" ht="26.1" customHeight="1">
      <c r="G25" s="3" t="s">
        <v>319</v>
      </c>
      <c r="H25" s="3"/>
    </row>
    <row r="26" spans="2:8" ht="26.1" customHeight="1">
      <c r="G26" s="3" t="s">
        <v>373</v>
      </c>
      <c r="H26" s="3"/>
    </row>
    <row r="27" spans="2:8" ht="26.1" customHeight="1">
      <c r="G27" s="3" t="s">
        <v>374</v>
      </c>
      <c r="H27" s="3"/>
    </row>
    <row r="28" spans="2:8" ht="26.1" customHeight="1">
      <c r="G28" s="3" t="s">
        <v>375</v>
      </c>
      <c r="H28" s="3"/>
    </row>
    <row r="29" spans="2:8" ht="26.1" customHeight="1">
      <c r="G29" s="3" t="s">
        <v>376</v>
      </c>
      <c r="H29" s="3"/>
    </row>
    <row r="30" spans="2:8" ht="26.1" customHeight="1">
      <c r="G30" s="3" t="s">
        <v>377</v>
      </c>
      <c r="H30" s="3"/>
    </row>
    <row r="31" spans="2:8" ht="26.1" customHeight="1">
      <c r="G31" s="3" t="s">
        <v>378</v>
      </c>
      <c r="H31" s="3"/>
    </row>
    <row r="32" spans="2:8" ht="26.1" customHeight="1">
      <c r="G32" s="3" t="s">
        <v>379</v>
      </c>
      <c r="H32" s="3"/>
    </row>
    <row r="33" spans="7:8" ht="26.1" customHeight="1">
      <c r="G33" s="3" t="s">
        <v>380</v>
      </c>
      <c r="H33" s="3"/>
    </row>
    <row r="34" spans="7:8" ht="26.1" customHeight="1">
      <c r="G34" s="3" t="s">
        <v>327</v>
      </c>
      <c r="H34" s="3"/>
    </row>
    <row r="35" spans="7:8" ht="26.1" customHeight="1">
      <c r="G35" s="3" t="s">
        <v>328</v>
      </c>
      <c r="H35" s="3"/>
    </row>
    <row r="36" spans="7:8" ht="26.1" customHeight="1">
      <c r="G36" s="3" t="s">
        <v>329</v>
      </c>
      <c r="H36" s="3"/>
    </row>
    <row r="37" spans="7:8" ht="26.1" customHeight="1">
      <c r="G37" s="3" t="s">
        <v>330</v>
      </c>
      <c r="H37" s="3"/>
    </row>
    <row r="38" spans="7:8" ht="26.1" customHeight="1">
      <c r="G38" s="3" t="s">
        <v>331</v>
      </c>
      <c r="H38" s="3"/>
    </row>
    <row r="39" spans="7:8" ht="26.1" customHeight="1">
      <c r="G39" s="3" t="s">
        <v>332</v>
      </c>
      <c r="H39" s="3"/>
    </row>
    <row r="40" spans="7:8" ht="26.1" customHeight="1">
      <c r="G40" s="3" t="s">
        <v>333</v>
      </c>
      <c r="H40" s="3"/>
    </row>
    <row r="41" spans="7:8" ht="26.1" customHeight="1">
      <c r="G41" s="3" t="s">
        <v>334</v>
      </c>
      <c r="H41" s="3"/>
    </row>
    <row r="42" spans="7:8" ht="26.1" customHeight="1">
      <c r="G42" s="3" t="s">
        <v>335</v>
      </c>
      <c r="H42" s="3"/>
    </row>
    <row r="43" spans="7:8" ht="26.1" customHeight="1">
      <c r="G43" s="3" t="s">
        <v>336</v>
      </c>
      <c r="H43" s="3"/>
    </row>
    <row r="44" spans="7:8" ht="26.1" customHeight="1">
      <c r="G44" s="3" t="s">
        <v>337</v>
      </c>
      <c r="H44" s="3"/>
    </row>
    <row r="45" spans="7:8" ht="26.1" customHeight="1">
      <c r="G45" s="3" t="s">
        <v>338</v>
      </c>
      <c r="H45" s="3"/>
    </row>
    <row r="46" spans="7:8" ht="26.1" customHeight="1">
      <c r="G46" s="3" t="s">
        <v>339</v>
      </c>
      <c r="H46" s="3"/>
    </row>
  </sheetData>
  <mergeCells count="3">
    <mergeCell ref="B2:E2"/>
    <mergeCell ref="B3:E3"/>
    <mergeCell ref="B4:E4"/>
  </mergeCells>
  <phoneticPr fontId="6" type="noConversion"/>
  <dataValidations count="1">
    <dataValidation type="list" allowBlank="1" showInputMessage="1" showErrorMessage="1" sqref="E7:E21" xr:uid="{E6A42464-6CC3-47B7-8B84-91B603BE9E39}">
      <formula1>$H$5:$H$11</formula1>
    </dataValidation>
  </dataValidations>
  <pageMargins left="0.7" right="0.7" top="0.75" bottom="0.75" header="0.3" footer="0.3"/>
  <pageSetup paperSize="9"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E8AE0AD2188FB4DB1353FFD5BD36D6A" ma:contentTypeVersion="20" ma:contentTypeDescription="Create a new document." ma:contentTypeScope="" ma:versionID="4a99ef50cddc9cf8f5623517365d6939">
  <xsd:schema xmlns:xsd="http://www.w3.org/2001/XMLSchema" xmlns:xs="http://www.w3.org/2001/XMLSchema" xmlns:p="http://schemas.microsoft.com/office/2006/metadata/properties" xmlns:ns2="0b9acaa1-ec4e-4ee0-8580-28002d3c414d" xmlns:ns3="b6cca77c-992d-4468-a283-83db16dad3c6" targetNamespace="http://schemas.microsoft.com/office/2006/metadata/properties" ma:root="true" ma:fieldsID="4c978d2b50b31bce9671b4cf4f8179e5" ns2:_="" ns3:_="">
    <xsd:import namespace="0b9acaa1-ec4e-4ee0-8580-28002d3c414d"/>
    <xsd:import namespace="b6cca77c-992d-4468-a283-83db16dad3c6"/>
    <xsd:element name="properties">
      <xsd:complexType>
        <xsd:sequence>
          <xsd:element name="documentManagement">
            <xsd:complexType>
              <xsd:all>
                <xsd:element ref="ns2:About" minOccurs="0"/>
                <xsd:element ref="ns2:Population" minOccurs="0"/>
                <xsd:element ref="ns2:Numberofquestions" minOccurs="0"/>
                <xsd:element ref="ns2:Scoring" minOccurs="0"/>
                <xsd:element ref="ns2:RecallPeriod" minOccurs="0"/>
                <xsd:element ref="ns2:Scoring0" minOccurs="0"/>
                <xsd:element ref="ns2:Reference"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FastMetadata" minOccurs="0"/>
                <xsd:element ref="ns2:MediaServiceMetadata" minOccurs="0"/>
                <xsd:element ref="ns2:MediaServiceObjectDetectorVersions" minOccurs="0"/>
                <xsd:element ref="ns2:MediaServiceDateTaken"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b9acaa1-ec4e-4ee0-8580-28002d3c414d" elementFormDefault="qualified">
    <xsd:import namespace="http://schemas.microsoft.com/office/2006/documentManagement/types"/>
    <xsd:import namespace="http://schemas.microsoft.com/office/infopath/2007/PartnerControls"/>
    <xsd:element name="About" ma:index="2" nillable="true" ma:displayName="Construct" ma:format="Dropdown" ma:internalName="About" ma:readOnly="false">
      <xsd:simpleType>
        <xsd:restriction base="dms:Note">
          <xsd:maxLength value="255"/>
        </xsd:restriction>
      </xsd:simpleType>
    </xsd:element>
    <xsd:element name="Population" ma:index="3" nillable="true" ma:displayName="Population" ma:format="Dropdown" ma:internalName="Population" ma:readOnly="false">
      <xsd:simpleType>
        <xsd:restriction base="dms:Text">
          <xsd:maxLength value="255"/>
        </xsd:restriction>
      </xsd:simpleType>
    </xsd:element>
    <xsd:element name="Numberofquestions" ma:index="4" nillable="true" ma:displayName="Items" ma:decimals="0" ma:format="Dropdown" ma:internalName="Numberofquestions" ma:readOnly="false" ma:percentage="FALSE">
      <xsd:simpleType>
        <xsd:restriction base="dms:Number"/>
      </xsd:simpleType>
    </xsd:element>
    <xsd:element name="Scoring" ma:index="5" nillable="true" ma:displayName="Rating Scale" ma:format="Dropdown" ma:internalName="Scoring" ma:readOnly="false">
      <xsd:simpleType>
        <xsd:restriction base="dms:Note">
          <xsd:maxLength value="255"/>
        </xsd:restriction>
      </xsd:simpleType>
    </xsd:element>
    <xsd:element name="RecallPeriod" ma:index="6" nillable="true" ma:displayName="Recall Period" ma:format="Dropdown" ma:internalName="RecallPeriod" ma:readOnly="false">
      <xsd:simpleType>
        <xsd:restriction base="dms:Text">
          <xsd:maxLength value="255"/>
        </xsd:restriction>
      </xsd:simpleType>
    </xsd:element>
    <xsd:element name="Scoring0" ma:index="7" nillable="true" ma:displayName="Scoring" ma:format="Dropdown" ma:internalName="Scoring0" ma:readOnly="false">
      <xsd:simpleType>
        <xsd:restriction base="dms:Note">
          <xsd:maxLength value="255"/>
        </xsd:restriction>
      </xsd:simpleType>
    </xsd:element>
    <xsd:element name="Reference" ma:index="9" nillable="true" ma:displayName="Reference" ma:format="Dropdown" ma:internalName="Reference" ma:readOnly="false">
      <xsd:simpleType>
        <xsd:restriction base="dms:Note">
          <xsd:maxLength value="255"/>
        </xsd:restriction>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0149d26c-526a-4d0f-b0c9-9bd0905148ef"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hidden="true" ma:internalName="MediaServiceOCR" ma:readOnly="true">
      <xsd:simpleType>
        <xsd:restriction base="dms:Note"/>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FastMetadata" ma:index="21" nillable="true" ma:displayName="MediaServiceFastMetadata" ma:hidden="true" ma:internalName="MediaServiceFastMetadata" ma:readOnly="true">
      <xsd:simpleType>
        <xsd:restriction base="dms:Note"/>
      </xsd:simpleType>
    </xsd:element>
    <xsd:element name="MediaServiceMetadata" ma:index="22" nillable="true" ma:displayName="MediaServiceMetadata" ma:hidden="true" ma:internalName="MediaServiceMetadata" ma:readOnly="true">
      <xsd:simpleType>
        <xsd:restriction base="dms:Note"/>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DateTaken" ma:index="24" nillable="true" ma:displayName="MediaServiceDateTaken" ma:hidden="true" ma:indexed="true" ma:internalName="MediaServiceDateTaken" ma:readOnly="true">
      <xsd:simpleType>
        <xsd:restriction base="dms:Text"/>
      </xsd:simpleType>
    </xsd:element>
    <xsd:element name="MediaServiceLocation" ma:index="25"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6cca77c-992d-4468-a283-83db16dad3c6"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852c2c80-11b7-411d-9f57-ca2650fa5087}" ma:internalName="TaxCatchAll" ma:readOnly="false" ma:showField="CatchAllData" ma:web="b6cca77c-992d-4468-a283-83db16dad3c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RecallPeriod xmlns="0b9acaa1-ec4e-4ee0-8580-28002d3c414d" xsi:nil="true"/>
    <lcf76f155ced4ddcb4097134ff3c332f xmlns="0b9acaa1-ec4e-4ee0-8580-28002d3c414d">
      <Terms xmlns="http://schemas.microsoft.com/office/infopath/2007/PartnerControls"/>
    </lcf76f155ced4ddcb4097134ff3c332f>
    <About xmlns="0b9acaa1-ec4e-4ee0-8580-28002d3c414d" xsi:nil="true"/>
    <TaxCatchAll xmlns="b6cca77c-992d-4468-a283-83db16dad3c6" xsi:nil="true"/>
    <Scoring0 xmlns="0b9acaa1-ec4e-4ee0-8580-28002d3c414d" xsi:nil="true"/>
    <Numberofquestions xmlns="0b9acaa1-ec4e-4ee0-8580-28002d3c414d" xsi:nil="true"/>
    <Reference xmlns="0b9acaa1-ec4e-4ee0-8580-28002d3c414d" xsi:nil="true"/>
    <Population xmlns="0b9acaa1-ec4e-4ee0-8580-28002d3c414d" xsi:nil="true"/>
    <Scoring xmlns="0b9acaa1-ec4e-4ee0-8580-28002d3c414d" xsi:nil="true"/>
  </documentManagement>
</p:properties>
</file>

<file path=customXml/itemProps1.xml><?xml version="1.0" encoding="utf-8"?>
<ds:datastoreItem xmlns:ds="http://schemas.openxmlformats.org/officeDocument/2006/customXml" ds:itemID="{C1279D33-A7DD-4E2B-9ECA-6C7C2A6D0CEE}">
  <ds:schemaRefs>
    <ds:schemaRef ds:uri="http://schemas.microsoft.com/office/2006/metadata/contentType"/>
    <ds:schemaRef ds:uri="http://schemas.microsoft.com/office/2006/metadata/properties/metaAttributes"/>
    <ds:schemaRef ds:uri="http://www.w3.org/2000/xmlns/"/>
    <ds:schemaRef ds:uri="http://www.w3.org/2001/XMLSchema"/>
    <ds:schemaRef ds:uri="0b9acaa1-ec4e-4ee0-8580-28002d3c414d"/>
    <ds:schemaRef ds:uri="b6cca77c-992d-4468-a283-83db16dad3c6"/>
  </ds:schemaRefs>
</ds:datastoreItem>
</file>

<file path=customXml/itemProps2.xml><?xml version="1.0" encoding="utf-8"?>
<ds:datastoreItem xmlns:ds="http://schemas.openxmlformats.org/officeDocument/2006/customXml" ds:itemID="{A593B669-41A0-48C9-AF60-4197E65AE389}">
  <ds:schemaRefs>
    <ds:schemaRef ds:uri="http://schemas.microsoft.com/sharepoint/v3/contenttype/forms"/>
  </ds:schemaRefs>
</ds:datastoreItem>
</file>

<file path=customXml/itemProps3.xml><?xml version="1.0" encoding="utf-8"?>
<ds:datastoreItem xmlns:ds="http://schemas.openxmlformats.org/officeDocument/2006/customXml" ds:itemID="{4581CF88-A32C-4632-8D73-9D06F744A237}">
  <ds:schemaRefs>
    <ds:schemaRef ds:uri="http://schemas.microsoft.com/office/2006/metadata/properties"/>
    <ds:schemaRef ds:uri="http://www.w3.org/2000/xmlns/"/>
    <ds:schemaRef ds:uri="0b9acaa1-ec4e-4ee0-8580-28002d3c414d"/>
    <ds:schemaRef ds:uri="http://www.w3.org/2001/XMLSchema-instance"/>
    <ds:schemaRef ds:uri="http://schemas.microsoft.com/office/infopath/2007/PartnerControls"/>
    <ds:schemaRef ds:uri="b6cca77c-992d-4468-a283-83db16dad3c6"/>
  </ds:schemaRefs>
</ds:datastoreItem>
</file>

<file path=docProps/app.xml><?xml version="1.0" encoding="utf-8"?>
<Properties xmlns="http://schemas.openxmlformats.org/officeDocument/2006/extended-properties" xmlns:vt="http://schemas.openxmlformats.org/officeDocument/2006/docPropsVTypes">
  <Application>Excel iOS</Application>
  <ScaleCrop>false</ScaleCrop>
  <HeadingPairs>
    <vt:vector size="2" baseType="variant">
      <vt:variant>
        <vt:lpstr>Worksheets</vt:lpstr>
      </vt:variant>
      <vt:variant>
        <vt:i4>14</vt:i4>
      </vt:variant>
    </vt:vector>
  </HeadingPairs>
  <TitlesOfParts>
    <vt:vector size="14" baseType="lpstr">
      <vt:lpstr>UN Climate Neutral</vt:lpstr>
      <vt:lpstr>RFI Summary</vt:lpstr>
      <vt:lpstr>Lists</vt:lpstr>
      <vt:lpstr>S1 + S2 - Building Fuels</vt:lpstr>
      <vt:lpstr>S1 + 2 - Own Vehicle Fuels</vt:lpstr>
      <vt:lpstr>Livestock</vt:lpstr>
      <vt:lpstr>S3 - Water</vt:lpstr>
      <vt:lpstr>S3 - Goods_Material Use</vt:lpstr>
      <vt:lpstr>S3 - Waste</vt:lpstr>
      <vt:lpstr>S3 - Business Travel</vt:lpstr>
      <vt:lpstr>S3 - Commuting Travel</vt:lpstr>
      <vt:lpstr>S3 - Logistics</vt:lpstr>
      <vt:lpstr>S1 + 3 - Agri. Applications</vt:lpstr>
      <vt:lpstr>S3 - Purchased Goods &amp; Services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
  <cp:revision/>
  <dcterms:created xsi:type="dcterms:W3CDTF">2021-11-21T13:21:07Z</dcterms:created>
  <dcterms:modified xsi:type="dcterms:W3CDTF">2024-01-14T00:48:12Z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0x0101007E8AE0AD2188FB4DB1353FFD5BD36D6A</vt:lpwstr>
  </property>
  <property fmtid="{D5CDD505-2E9C-101B-9397-08002B2CF9AE}" pid="3" name="MediaServiceImageTags">
    <vt:lpwstr/>
  </property>
</Properties>
</file>